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wnorton/Google Drive/International students/2021 international students/"/>
    </mc:Choice>
  </mc:AlternateContent>
  <xr:revisionPtr revIDLastSave="0" documentId="13_ncr:1_{E33D5FB9-8BA3-624C-9714-23223E616DDE}" xr6:coauthVersionLast="47" xr6:coauthVersionMax="47" xr10:uidLastSave="{00000000-0000-0000-0000-000000000000}"/>
  <bookViews>
    <workbookView xWindow="0" yWindow="500" windowWidth="40960" windowHeight="20840" xr2:uid="{A48C381C-C172-7E45-9B87-5254ED0A07F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0" i="1" l="1"/>
  <c r="E37" i="1"/>
  <c r="F37" i="1"/>
  <c r="G37" i="1"/>
  <c r="I37" i="1"/>
  <c r="D37" i="1"/>
  <c r="E33" i="1"/>
  <c r="F33" i="1"/>
  <c r="G33" i="1"/>
  <c r="I33" i="1"/>
  <c r="D33" i="1"/>
  <c r="E38" i="1"/>
  <c r="F38" i="1"/>
  <c r="G38" i="1"/>
  <c r="I38" i="1"/>
  <c r="D38" i="1"/>
  <c r="I36" i="1"/>
  <c r="G36" i="1"/>
  <c r="F36" i="1"/>
  <c r="E36" i="1"/>
  <c r="D36" i="1"/>
  <c r="I35" i="1"/>
  <c r="G35" i="1"/>
  <c r="F35" i="1"/>
  <c r="E35" i="1"/>
  <c r="D35" i="1"/>
  <c r="I34" i="1"/>
  <c r="G34" i="1"/>
  <c r="F34" i="1"/>
  <c r="E34" i="1"/>
  <c r="D34" i="1"/>
  <c r="I29" i="1"/>
  <c r="G29" i="1"/>
  <c r="G30" i="1" s="1"/>
  <c r="F29" i="1"/>
  <c r="F30" i="1" s="1"/>
  <c r="E29" i="1"/>
  <c r="E30" i="1" s="1"/>
  <c r="D29" i="1"/>
  <c r="D30" i="1" s="1"/>
</calcChain>
</file>

<file path=xl/sharedStrings.xml><?xml version="1.0" encoding="utf-8"?>
<sst xmlns="http://schemas.openxmlformats.org/spreadsheetml/2006/main" count="117" uniqueCount="73">
  <si>
    <t>Last visa held was a subclass 485</t>
  </si>
  <si>
    <t xml:space="preserve">Time </t>
  </si>
  <si>
    <t xml:space="preserve">Work </t>
  </si>
  <si>
    <t>Visa type</t>
  </si>
  <si>
    <t>2016-17 to 30 June 2017</t>
  </si>
  <si>
    <t>2017-18 to  30 June 2018</t>
  </si>
  <si>
    <t>2018-19 to 30 June 2019</t>
  </si>
  <si>
    <t>2019-20 to  30 June 2020</t>
  </si>
  <si>
    <t>Half year to 31 December 2020</t>
  </si>
  <si>
    <t>T</t>
  </si>
  <si>
    <t>Y</t>
  </si>
  <si>
    <t>500 Student</t>
  </si>
  <si>
    <t>T-P</t>
  </si>
  <si>
    <t>820 Partner</t>
  </si>
  <si>
    <t>V</t>
  </si>
  <si>
    <t>N</t>
  </si>
  <si>
    <t>600 Visitor</t>
  </si>
  <si>
    <t xml:space="preserve">601 Electronic travel authority </t>
  </si>
  <si>
    <t>651 eVisitor</t>
  </si>
  <si>
    <t>482 Temporary skill shortage</t>
  </si>
  <si>
    <t xml:space="preserve">457 Temporary work (skilled) </t>
  </si>
  <si>
    <t xml:space="preserve">407 Training </t>
  </si>
  <si>
    <t xml:space="preserve">408 Temporary activity </t>
  </si>
  <si>
    <t>489 Skilled regional (provisional)</t>
  </si>
  <si>
    <t xml:space="preserve">T-P </t>
  </si>
  <si>
    <t>491 Skilled work regional (provisional)</t>
  </si>
  <si>
    <t xml:space="preserve">Y </t>
  </si>
  <si>
    <t>494 Skilled employer sponsored regional (provisional)</t>
  </si>
  <si>
    <t>P</t>
  </si>
  <si>
    <t xml:space="preserve">187 Regional sponsored migration </t>
  </si>
  <si>
    <t xml:space="preserve">P </t>
  </si>
  <si>
    <t xml:space="preserve">858 Distinguished talent (now Global talent) </t>
  </si>
  <si>
    <t>190 Skilled - nominated</t>
  </si>
  <si>
    <t>186 Employer nomination scheme</t>
  </si>
  <si>
    <t>886 Skilled sponsored</t>
  </si>
  <si>
    <t>188 Business innovation and investment (provisional)</t>
  </si>
  <si>
    <t>866 Protection</t>
  </si>
  <si>
    <t>309 Partner (provisional)</t>
  </si>
  <si>
    <t xml:space="preserve">189 Skilled - Independent </t>
  </si>
  <si>
    <t>124 Distinguished talent</t>
  </si>
  <si>
    <t>417 Working holiday</t>
  </si>
  <si>
    <t>462 Work and holiday</t>
  </si>
  <si>
    <t>?</t>
  </si>
  <si>
    <t xml:space="preserve">? </t>
  </si>
  <si>
    <t>Other visa subclasses</t>
  </si>
  <si>
    <t>Temporary other than student (visas 408,417,457, 462,482, 485, 489)</t>
  </si>
  <si>
    <t>Permanent (visas 119, 124, 186, 187, 189, 190, 857, 866, 858, 886)</t>
  </si>
  <si>
    <t xml:space="preserve">Pathway to permanent (visas 309, 489, 491, 494, 820) </t>
  </si>
  <si>
    <t xml:space="preserve">Visitor (visas 600, 601, 651, 676, 976) </t>
  </si>
  <si>
    <t>T=Temporary</t>
  </si>
  <si>
    <t xml:space="preserve">P=Permanent </t>
  </si>
  <si>
    <t xml:space="preserve">T-P Temporary with pathway to permanent </t>
  </si>
  <si>
    <t xml:space="preserve">V=Visitor </t>
  </si>
  <si>
    <t xml:space="preserve">820 visa is a temporary visa while a permanent partner  visa (801) is determined. Can live, work and study  </t>
  </si>
  <si>
    <t xml:space="preserve">600 visa allows some categories to do some business but not take a job. </t>
  </si>
  <si>
    <t xml:space="preserve">407 training visa only allows work in occupations related to the training for which the visa was issued </t>
  </si>
  <si>
    <t xml:space="preserve">408 temporary activity is for a wide range of endorsed activities, including working on a research project, and for work in a critical sector </t>
  </si>
  <si>
    <t>489 provisional skilled regional is for people to live  work or study in regional areas , might be able to apply for permanent 887</t>
  </si>
  <si>
    <t xml:space="preserve">491 is a 5 year regional visa that allows applications for PR after 3 years </t>
  </si>
  <si>
    <t xml:space="preserve">187 is for former 457s and 482s nominated by their employer and living in a regional area </t>
  </si>
  <si>
    <t xml:space="preserve">858 In February 2021 the Distinguished talent become the global talent. Formerly a 124.  </t>
  </si>
  <si>
    <t xml:space="preserve">190 skilled list, must nominated by a state or territory government and be invited to apply </t>
  </si>
  <si>
    <t xml:space="preserve">309 is s step to a permanent partner visa when the applicant is outside Australia. Sub-class 100 is the permanent visa. </t>
  </si>
  <si>
    <t xml:space="preserve">189 is a points tested scheme. Must be invited to apply. </t>
  </si>
  <si>
    <t xml:space="preserve">417 currently restricted to Irish, French and Canadian citizens </t>
  </si>
  <si>
    <t xml:space="preserve">462 wider set of countries, need to meet educational criteria. Main source countries China, Singapore, Vietnam, Malaysia, Thailand </t>
  </si>
  <si>
    <t xml:space="preserve">Note: Assume that the former Australian visa could have been some time ago, eg the 309 is offshore. </t>
  </si>
  <si>
    <t xml:space="preserve">Note: The numbers are revised from year to year, I have used the latest possible. </t>
  </si>
  <si>
    <t>Source: https://www.homeaffairs.gov.au/research-and-statistics/statistics/visa-statistics/study</t>
  </si>
  <si>
    <t xml:space="preserve">Total </t>
  </si>
  <si>
    <t xml:space="preserve">Non-student total </t>
  </si>
  <si>
    <t>Other visa subclasses + 407</t>
  </si>
  <si>
    <t>Half year to  31 December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</si>
</sst>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3" fontId="0" fillId="0" borderId="0" xfId="0" applyNumberFormat="1"/>
    <xf numFmtId="0" fontId="1" fillId="0" borderId="0" xfId="0" applyFont="1" applyAlignment="1">
      <alignment horizontal="right" wrapText="1"/>
    </xf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4CC530-6915-1349-9E3D-6CD4263A65AC}">
  <dimension ref="A2:I64"/>
  <sheetViews>
    <sheetView tabSelected="1" workbookViewId="0">
      <selection activeCell="H41" sqref="H41"/>
    </sheetView>
  </sheetViews>
  <sheetFormatPr baseColWidth="10" defaultRowHeight="16" x14ac:dyDescent="0.2"/>
  <cols>
    <col min="3" max="3" width="60.5" customWidth="1"/>
    <col min="9" max="9" width="12.83203125" customWidth="1"/>
  </cols>
  <sheetData>
    <row r="2" spans="1:9" x14ac:dyDescent="0.2">
      <c r="A2" s="1" t="s">
        <v>0</v>
      </c>
      <c r="B2" s="1"/>
      <c r="C2" s="1"/>
      <c r="D2" s="1"/>
      <c r="E2" s="1"/>
      <c r="F2" s="1"/>
      <c r="G2" s="1"/>
      <c r="H2" s="1"/>
      <c r="I2" s="1"/>
    </row>
    <row r="3" spans="1:9" ht="51" x14ac:dyDescent="0.2">
      <c r="A3" s="1" t="s">
        <v>1</v>
      </c>
      <c r="B3" s="1" t="s">
        <v>2</v>
      </c>
      <c r="C3" s="1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5"/>
      <c r="I3" s="4" t="s">
        <v>8</v>
      </c>
    </row>
    <row r="4" spans="1:9" x14ac:dyDescent="0.2">
      <c r="A4" t="s">
        <v>9</v>
      </c>
      <c r="B4" t="s">
        <v>10</v>
      </c>
      <c r="C4" t="s">
        <v>11</v>
      </c>
      <c r="D4" s="3">
        <v>3049</v>
      </c>
      <c r="E4" s="3">
        <v>6645</v>
      </c>
      <c r="F4" s="3">
        <v>10752</v>
      </c>
      <c r="G4" s="3">
        <v>14659</v>
      </c>
      <c r="H4" s="3"/>
      <c r="I4" s="3">
        <v>7634</v>
      </c>
    </row>
    <row r="5" spans="1:9" x14ac:dyDescent="0.2">
      <c r="A5" t="s">
        <v>12</v>
      </c>
      <c r="B5" t="s">
        <v>10</v>
      </c>
      <c r="C5" t="s">
        <v>13</v>
      </c>
      <c r="D5" s="3">
        <v>677</v>
      </c>
      <c r="E5" s="3">
        <v>745</v>
      </c>
      <c r="F5" s="3">
        <v>957</v>
      </c>
      <c r="G5" s="3">
        <v>1518</v>
      </c>
      <c r="H5" s="3"/>
      <c r="I5" s="3">
        <v>852</v>
      </c>
    </row>
    <row r="6" spans="1:9" x14ac:dyDescent="0.2">
      <c r="A6" t="s">
        <v>14</v>
      </c>
      <c r="B6" t="s">
        <v>15</v>
      </c>
      <c r="C6" t="s">
        <v>16</v>
      </c>
      <c r="D6" s="3">
        <v>1051</v>
      </c>
      <c r="E6" s="3">
        <v>1313</v>
      </c>
      <c r="F6" s="3">
        <v>1668</v>
      </c>
      <c r="G6" s="3">
        <v>1338</v>
      </c>
      <c r="H6" s="3"/>
      <c r="I6" s="3">
        <v>371</v>
      </c>
    </row>
    <row r="7" spans="1:9" x14ac:dyDescent="0.2">
      <c r="A7" t="s">
        <v>14</v>
      </c>
      <c r="B7" t="s">
        <v>15</v>
      </c>
      <c r="C7" t="s">
        <v>17</v>
      </c>
      <c r="D7" s="3">
        <v>388</v>
      </c>
      <c r="E7" s="3">
        <v>501</v>
      </c>
      <c r="F7" s="3">
        <v>682</v>
      </c>
      <c r="G7" s="3">
        <v>578</v>
      </c>
      <c r="H7" s="3"/>
      <c r="I7" s="3"/>
    </row>
    <row r="8" spans="1:9" x14ac:dyDescent="0.2">
      <c r="A8" t="s">
        <v>14</v>
      </c>
      <c r="B8" t="s">
        <v>15</v>
      </c>
      <c r="C8" t="s">
        <v>18</v>
      </c>
      <c r="D8" s="3">
        <v>31</v>
      </c>
      <c r="E8" s="3">
        <v>53</v>
      </c>
      <c r="F8" s="3"/>
      <c r="G8" s="3"/>
      <c r="H8" s="3"/>
      <c r="I8" s="3"/>
    </row>
    <row r="9" spans="1:9" x14ac:dyDescent="0.2">
      <c r="A9" t="s">
        <v>9</v>
      </c>
      <c r="B9" t="s">
        <v>10</v>
      </c>
      <c r="C9" t="s">
        <v>19</v>
      </c>
      <c r="D9" s="3"/>
      <c r="E9" s="3">
        <v>64</v>
      </c>
      <c r="F9" s="3">
        <v>1189</v>
      </c>
      <c r="G9" s="3">
        <v>1693</v>
      </c>
      <c r="H9" s="3"/>
      <c r="I9" s="3">
        <v>1006</v>
      </c>
    </row>
    <row r="10" spans="1:9" x14ac:dyDescent="0.2">
      <c r="A10" t="s">
        <v>9</v>
      </c>
      <c r="B10" t="s">
        <v>10</v>
      </c>
      <c r="C10" t="s">
        <v>20</v>
      </c>
      <c r="D10" s="3">
        <v>1364</v>
      </c>
      <c r="E10" s="3">
        <v>1293</v>
      </c>
      <c r="F10" s="3"/>
      <c r="G10" s="3"/>
      <c r="H10" s="3"/>
      <c r="I10" s="3"/>
    </row>
    <row r="11" spans="1:9" x14ac:dyDescent="0.2">
      <c r="A11" t="s">
        <v>9</v>
      </c>
      <c r="B11" t="s">
        <v>10</v>
      </c>
      <c r="C11" t="s">
        <v>21</v>
      </c>
      <c r="D11" s="3"/>
      <c r="E11" s="3">
        <v>20</v>
      </c>
      <c r="F11" s="3">
        <v>117</v>
      </c>
      <c r="G11" s="3">
        <v>202</v>
      </c>
      <c r="H11" s="3"/>
      <c r="I11" s="3"/>
    </row>
    <row r="12" spans="1:9" x14ac:dyDescent="0.2">
      <c r="A12" t="s">
        <v>9</v>
      </c>
      <c r="B12" t="s">
        <v>10</v>
      </c>
      <c r="C12" t="s">
        <v>22</v>
      </c>
      <c r="D12" s="3"/>
      <c r="E12" s="3"/>
      <c r="F12" s="3"/>
      <c r="G12" s="3"/>
      <c r="H12" s="3"/>
      <c r="I12" s="3">
        <v>829</v>
      </c>
    </row>
    <row r="13" spans="1:9" x14ac:dyDescent="0.2">
      <c r="A13" t="s">
        <v>12</v>
      </c>
      <c r="B13" t="s">
        <v>10</v>
      </c>
      <c r="C13" t="s">
        <v>23</v>
      </c>
      <c r="D13" s="3">
        <v>1081</v>
      </c>
      <c r="E13" s="3">
        <v>1230</v>
      </c>
      <c r="F13" s="3">
        <v>1406</v>
      </c>
      <c r="G13" s="3">
        <v>3090</v>
      </c>
      <c r="H13" s="3"/>
      <c r="I13" s="3">
        <v>65</v>
      </c>
    </row>
    <row r="14" spans="1:9" x14ac:dyDescent="0.2">
      <c r="A14" t="s">
        <v>24</v>
      </c>
      <c r="B14" t="s">
        <v>10</v>
      </c>
      <c r="C14" t="s">
        <v>25</v>
      </c>
      <c r="D14" s="3"/>
      <c r="E14" s="3"/>
      <c r="F14" s="3">
        <v>0</v>
      </c>
      <c r="G14" s="3">
        <v>928</v>
      </c>
      <c r="H14" s="3"/>
      <c r="I14" s="3">
        <v>1289</v>
      </c>
    </row>
    <row r="15" spans="1:9" x14ac:dyDescent="0.2">
      <c r="A15" t="s">
        <v>24</v>
      </c>
      <c r="B15" t="s">
        <v>26</v>
      </c>
      <c r="C15" t="s">
        <v>27</v>
      </c>
      <c r="D15" s="3"/>
      <c r="E15" s="3"/>
      <c r="F15" s="3"/>
      <c r="G15" s="3"/>
      <c r="H15" s="3"/>
      <c r="I15" s="3">
        <v>39</v>
      </c>
    </row>
    <row r="16" spans="1:9" x14ac:dyDescent="0.2">
      <c r="A16" t="s">
        <v>28</v>
      </c>
      <c r="B16" t="s">
        <v>10</v>
      </c>
      <c r="C16" t="s">
        <v>29</v>
      </c>
      <c r="D16" s="3">
        <v>770</v>
      </c>
      <c r="E16" s="3">
        <v>477</v>
      </c>
      <c r="F16" s="3">
        <v>1282</v>
      </c>
      <c r="G16" s="3">
        <v>951</v>
      </c>
      <c r="H16" s="3"/>
      <c r="I16" s="3">
        <v>31</v>
      </c>
    </row>
    <row r="17" spans="1:9" x14ac:dyDescent="0.2">
      <c r="A17" t="s">
        <v>30</v>
      </c>
      <c r="B17" t="s">
        <v>10</v>
      </c>
      <c r="C17" t="s">
        <v>31</v>
      </c>
      <c r="D17" s="3"/>
      <c r="E17" s="3"/>
      <c r="F17" s="3"/>
      <c r="G17" s="3">
        <v>309</v>
      </c>
      <c r="H17" s="3"/>
      <c r="I17" s="3">
        <v>263</v>
      </c>
    </row>
    <row r="18" spans="1:9" x14ac:dyDescent="0.2">
      <c r="A18" t="s">
        <v>28</v>
      </c>
      <c r="B18" t="s">
        <v>10</v>
      </c>
      <c r="C18" t="s">
        <v>32</v>
      </c>
      <c r="D18" s="3">
        <v>2012</v>
      </c>
      <c r="E18" s="3">
        <v>2762</v>
      </c>
      <c r="F18" s="3">
        <v>3444</v>
      </c>
      <c r="G18" s="3">
        <v>8023</v>
      </c>
      <c r="H18" s="3"/>
      <c r="I18" s="3">
        <v>1910</v>
      </c>
    </row>
    <row r="19" spans="1:9" x14ac:dyDescent="0.2">
      <c r="A19" t="s">
        <v>28</v>
      </c>
      <c r="B19" t="s">
        <v>10</v>
      </c>
      <c r="C19" t="s">
        <v>33</v>
      </c>
      <c r="D19" s="3">
        <v>102</v>
      </c>
      <c r="E19" s="3">
        <v>152</v>
      </c>
      <c r="F19" s="3">
        <v>266</v>
      </c>
      <c r="G19" s="3">
        <v>419</v>
      </c>
      <c r="H19" s="3"/>
      <c r="I19" s="3">
        <v>311</v>
      </c>
    </row>
    <row r="20" spans="1:9" x14ac:dyDescent="0.2">
      <c r="A20" t="s">
        <v>28</v>
      </c>
      <c r="B20" t="s">
        <v>26</v>
      </c>
      <c r="C20" t="s">
        <v>34</v>
      </c>
      <c r="D20" s="3"/>
      <c r="E20" s="3"/>
      <c r="F20" s="3"/>
      <c r="G20" s="3"/>
      <c r="H20" s="3"/>
      <c r="I20" s="3"/>
    </row>
    <row r="21" spans="1:9" x14ac:dyDescent="0.2">
      <c r="A21" t="s">
        <v>9</v>
      </c>
      <c r="B21" t="s">
        <v>10</v>
      </c>
      <c r="C21" t="s">
        <v>35</v>
      </c>
      <c r="D21" s="3"/>
      <c r="E21" s="3"/>
      <c r="F21" s="3"/>
      <c r="G21" s="3"/>
      <c r="H21" s="3"/>
      <c r="I21" s="3"/>
    </row>
    <row r="22" spans="1:9" x14ac:dyDescent="0.2">
      <c r="A22" t="s">
        <v>28</v>
      </c>
      <c r="B22" t="s">
        <v>10</v>
      </c>
      <c r="C22" t="s">
        <v>36</v>
      </c>
      <c r="D22" s="3"/>
      <c r="E22" s="3"/>
      <c r="F22" s="3"/>
      <c r="G22" s="3"/>
      <c r="H22" s="3"/>
      <c r="I22" s="3"/>
    </row>
    <row r="23" spans="1:9" x14ac:dyDescent="0.2">
      <c r="A23" t="s">
        <v>12</v>
      </c>
      <c r="B23" t="s">
        <v>10</v>
      </c>
      <c r="C23" t="s">
        <v>37</v>
      </c>
      <c r="D23" s="3"/>
      <c r="E23" s="3"/>
      <c r="F23" s="3"/>
      <c r="G23" s="3">
        <v>0</v>
      </c>
      <c r="H23" s="3"/>
      <c r="I23" s="3">
        <v>17</v>
      </c>
    </row>
    <row r="24" spans="1:9" x14ac:dyDescent="0.2">
      <c r="A24" t="s">
        <v>28</v>
      </c>
      <c r="B24" t="s">
        <v>10</v>
      </c>
      <c r="C24" t="s">
        <v>38</v>
      </c>
      <c r="D24" s="3">
        <v>7833</v>
      </c>
      <c r="E24" s="3">
        <v>6878</v>
      </c>
      <c r="F24" s="3">
        <v>7523</v>
      </c>
      <c r="G24" s="3">
        <v>2703</v>
      </c>
      <c r="H24" s="3"/>
      <c r="I24" s="3">
        <v>384</v>
      </c>
    </row>
    <row r="25" spans="1:9" x14ac:dyDescent="0.2">
      <c r="A25" t="s">
        <v>28</v>
      </c>
      <c r="B25" t="s">
        <v>26</v>
      </c>
      <c r="C25" t="s">
        <v>39</v>
      </c>
      <c r="D25" s="3"/>
      <c r="E25" s="3"/>
      <c r="F25" s="3"/>
      <c r="G25" s="3"/>
      <c r="H25" s="3"/>
      <c r="I25" s="3">
        <v>23</v>
      </c>
    </row>
    <row r="26" spans="1:9" x14ac:dyDescent="0.2">
      <c r="A26" t="s">
        <v>9</v>
      </c>
      <c r="B26" t="s">
        <v>26</v>
      </c>
      <c r="C26" t="s">
        <v>40</v>
      </c>
      <c r="D26" s="3">
        <v>108</v>
      </c>
      <c r="E26" s="3">
        <v>120</v>
      </c>
      <c r="F26" s="3">
        <v>188</v>
      </c>
      <c r="G26" s="3">
        <v>132</v>
      </c>
      <c r="H26" s="3"/>
      <c r="I26" s="3"/>
    </row>
    <row r="27" spans="1:9" x14ac:dyDescent="0.2">
      <c r="A27" t="s">
        <v>9</v>
      </c>
      <c r="B27" t="s">
        <v>26</v>
      </c>
      <c r="C27" t="s">
        <v>41</v>
      </c>
      <c r="D27" s="3">
        <v>47</v>
      </c>
      <c r="E27" s="3">
        <v>109</v>
      </c>
      <c r="F27" s="3">
        <v>123</v>
      </c>
      <c r="G27" s="3">
        <v>125</v>
      </c>
      <c r="H27" s="3"/>
      <c r="I27" s="3"/>
    </row>
    <row r="28" spans="1:9" x14ac:dyDescent="0.2">
      <c r="A28" t="s">
        <v>42</v>
      </c>
      <c r="B28" t="s">
        <v>43</v>
      </c>
      <c r="C28" t="s">
        <v>44</v>
      </c>
      <c r="D28" s="3">
        <v>1412</v>
      </c>
      <c r="E28" s="3">
        <v>165</v>
      </c>
      <c r="F28" s="3">
        <v>1174</v>
      </c>
      <c r="G28" s="3">
        <v>356</v>
      </c>
      <c r="H28" s="3"/>
      <c r="I28" s="3">
        <v>69</v>
      </c>
    </row>
    <row r="29" spans="1:9" x14ac:dyDescent="0.2">
      <c r="C29" t="s">
        <v>69</v>
      </c>
      <c r="D29" s="3">
        <f>SUM(D4:D28)</f>
        <v>19925</v>
      </c>
      <c r="E29" s="3">
        <f>SUM(E4:E28)</f>
        <v>22527</v>
      </c>
      <c r="F29" s="3">
        <f>SUM(F4:F28)</f>
        <v>30771</v>
      </c>
      <c r="G29" s="3">
        <f>SUM(G4:G28)</f>
        <v>37024</v>
      </c>
      <c r="H29" s="3"/>
      <c r="I29" s="3">
        <f>SUM(I4:I28)</f>
        <v>15093</v>
      </c>
    </row>
    <row r="30" spans="1:9" x14ac:dyDescent="0.2">
      <c r="C30" t="s">
        <v>70</v>
      </c>
      <c r="D30" s="3">
        <f>D29-D4</f>
        <v>16876</v>
      </c>
      <c r="E30" s="3">
        <f>E29-E4</f>
        <v>15882</v>
      </c>
      <c r="F30" s="3">
        <f>F29-F4</f>
        <v>20019</v>
      </c>
      <c r="G30" s="3">
        <f>G29-G4</f>
        <v>22365</v>
      </c>
      <c r="H30" s="3"/>
      <c r="I30" s="3">
        <f t="shared" ref="H30:I30" si="0">I29-I4</f>
        <v>7459</v>
      </c>
    </row>
    <row r="32" spans="1:9" ht="51" x14ac:dyDescent="0.2">
      <c r="D32" s="4" t="s">
        <v>4</v>
      </c>
      <c r="E32" s="4" t="s">
        <v>5</v>
      </c>
      <c r="F32" s="4" t="s">
        <v>6</v>
      </c>
      <c r="G32" s="4" t="s">
        <v>7</v>
      </c>
      <c r="H32" s="5"/>
      <c r="I32" s="4" t="s">
        <v>72</v>
      </c>
    </row>
    <row r="33" spans="1:9" x14ac:dyDescent="0.2">
      <c r="C33" t="s">
        <v>45</v>
      </c>
      <c r="D33" s="3">
        <f>D9+D10+D12+D21+D27+D26</f>
        <v>1519</v>
      </c>
      <c r="E33" s="3">
        <f t="shared" ref="E33:I33" si="1">E9+E10+E12+E21+E27+E26</f>
        <v>1586</v>
      </c>
      <c r="F33" s="3">
        <f t="shared" si="1"/>
        <v>1500</v>
      </c>
      <c r="G33" s="3">
        <f t="shared" si="1"/>
        <v>1950</v>
      </c>
      <c r="H33" s="3"/>
      <c r="I33" s="3">
        <f t="shared" si="1"/>
        <v>1835</v>
      </c>
    </row>
    <row r="34" spans="1:9" x14ac:dyDescent="0.2">
      <c r="C34" t="s">
        <v>46</v>
      </c>
      <c r="D34" s="3">
        <f>D16+D17+D18+D19+D20+D22+D24+D25</f>
        <v>10717</v>
      </c>
      <c r="E34" s="3">
        <f t="shared" ref="E34:I34" si="2">E16+E17+E18+E19+E20+E22+E24+E25</f>
        <v>10269</v>
      </c>
      <c r="F34" s="3">
        <f t="shared" si="2"/>
        <v>12515</v>
      </c>
      <c r="G34" s="3">
        <f t="shared" si="2"/>
        <v>12405</v>
      </c>
      <c r="H34" s="3"/>
      <c r="I34" s="3">
        <f t="shared" si="2"/>
        <v>2922</v>
      </c>
    </row>
    <row r="35" spans="1:9" x14ac:dyDescent="0.2">
      <c r="C35" t="s">
        <v>47</v>
      </c>
      <c r="D35" s="3">
        <f>D5+D15+D23+D14+D13</f>
        <v>1758</v>
      </c>
      <c r="E35" s="3">
        <f t="shared" ref="E35:I35" si="3">E5+E15+E23+E14+E13</f>
        <v>1975</v>
      </c>
      <c r="F35" s="3">
        <f t="shared" si="3"/>
        <v>2363</v>
      </c>
      <c r="G35" s="3">
        <f t="shared" si="3"/>
        <v>5536</v>
      </c>
      <c r="H35" s="3"/>
      <c r="I35" s="3">
        <f t="shared" si="3"/>
        <v>2262</v>
      </c>
    </row>
    <row r="36" spans="1:9" x14ac:dyDescent="0.2">
      <c r="C36" t="s">
        <v>48</v>
      </c>
      <c r="D36" s="3">
        <f>D6+D7+D8</f>
        <v>1470</v>
      </c>
      <c r="E36" s="3">
        <f t="shared" ref="E36:I36" si="4">E6+E7+E8</f>
        <v>1867</v>
      </c>
      <c r="F36" s="3">
        <f t="shared" si="4"/>
        <v>2350</v>
      </c>
      <c r="G36" s="3">
        <f t="shared" si="4"/>
        <v>1916</v>
      </c>
      <c r="H36" s="3"/>
      <c r="I36" s="3">
        <f t="shared" si="4"/>
        <v>371</v>
      </c>
    </row>
    <row r="37" spans="1:9" x14ac:dyDescent="0.2">
      <c r="C37" t="s">
        <v>71</v>
      </c>
      <c r="D37" s="3">
        <f>D28+D11</f>
        <v>1412</v>
      </c>
      <c r="E37" s="3">
        <f t="shared" ref="E37:I37" si="5">E28+E11</f>
        <v>185</v>
      </c>
      <c r="F37" s="3">
        <f t="shared" si="5"/>
        <v>1291</v>
      </c>
      <c r="G37" s="3">
        <f t="shared" si="5"/>
        <v>558</v>
      </c>
      <c r="H37" s="3"/>
      <c r="I37" s="3">
        <f t="shared" si="5"/>
        <v>69</v>
      </c>
    </row>
    <row r="38" spans="1:9" x14ac:dyDescent="0.2">
      <c r="C38" t="s">
        <v>70</v>
      </c>
      <c r="D38" s="3">
        <f>SUM(D33:D37)</f>
        <v>16876</v>
      </c>
      <c r="E38" s="3">
        <f t="shared" ref="E38:I38" si="6">SUM(E33:E37)</f>
        <v>15882</v>
      </c>
      <c r="F38" s="3">
        <f t="shared" si="6"/>
        <v>20019</v>
      </c>
      <c r="G38" s="3">
        <f t="shared" si="6"/>
        <v>22365</v>
      </c>
      <c r="H38" s="3"/>
      <c r="I38" s="3">
        <f t="shared" si="6"/>
        <v>7459</v>
      </c>
    </row>
    <row r="40" spans="1:9" x14ac:dyDescent="0.2">
      <c r="A40" t="s">
        <v>49</v>
      </c>
      <c r="E40" s="2"/>
    </row>
    <row r="41" spans="1:9" x14ac:dyDescent="0.2">
      <c r="A41" t="s">
        <v>50</v>
      </c>
      <c r="E41" s="2"/>
    </row>
    <row r="42" spans="1:9" x14ac:dyDescent="0.2">
      <c r="A42" t="s">
        <v>51</v>
      </c>
      <c r="E42" s="2"/>
    </row>
    <row r="43" spans="1:9" x14ac:dyDescent="0.2">
      <c r="A43" t="s">
        <v>52</v>
      </c>
    </row>
    <row r="45" spans="1:9" x14ac:dyDescent="0.2">
      <c r="A45" t="s">
        <v>53</v>
      </c>
    </row>
    <row r="46" spans="1:9" x14ac:dyDescent="0.2">
      <c r="A46" t="s">
        <v>54</v>
      </c>
    </row>
    <row r="47" spans="1:9" x14ac:dyDescent="0.2">
      <c r="A47" t="s">
        <v>55</v>
      </c>
    </row>
    <row r="48" spans="1:9" x14ac:dyDescent="0.2">
      <c r="A48" t="s">
        <v>56</v>
      </c>
    </row>
    <row r="49" spans="1:1" x14ac:dyDescent="0.2">
      <c r="A49" t="s">
        <v>57</v>
      </c>
    </row>
    <row r="50" spans="1:1" x14ac:dyDescent="0.2">
      <c r="A50" t="s">
        <v>58</v>
      </c>
    </row>
    <row r="51" spans="1:1" x14ac:dyDescent="0.2">
      <c r="A51" t="s">
        <v>59</v>
      </c>
    </row>
    <row r="52" spans="1:1" x14ac:dyDescent="0.2">
      <c r="A52" t="s">
        <v>60</v>
      </c>
    </row>
    <row r="53" spans="1:1" x14ac:dyDescent="0.2">
      <c r="A53" t="s">
        <v>61</v>
      </c>
    </row>
    <row r="54" spans="1:1" x14ac:dyDescent="0.2">
      <c r="A54" t="s">
        <v>62</v>
      </c>
    </row>
    <row r="55" spans="1:1" x14ac:dyDescent="0.2">
      <c r="A55" t="s">
        <v>63</v>
      </c>
    </row>
    <row r="56" spans="1:1" x14ac:dyDescent="0.2">
      <c r="A56" t="s">
        <v>64</v>
      </c>
    </row>
    <row r="57" spans="1:1" x14ac:dyDescent="0.2">
      <c r="A57" t="s">
        <v>65</v>
      </c>
    </row>
    <row r="60" spans="1:1" x14ac:dyDescent="0.2">
      <c r="A60" t="s">
        <v>66</v>
      </c>
    </row>
    <row r="62" spans="1:1" x14ac:dyDescent="0.2">
      <c r="A62" t="s">
        <v>67</v>
      </c>
    </row>
    <row r="64" spans="1:1" x14ac:dyDescent="0.2">
      <c r="A64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2021-05-31T01:33:11Z</dcterms:created>
  <dcterms:modified xsi:type="dcterms:W3CDTF">2021-05-31T01:54:06Z</dcterms:modified>
</cp:coreProperties>
</file>