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Statistics\Statistics 2024\Journalists &amp; inquiries 2024\"/>
    </mc:Choice>
  </mc:AlternateContent>
  <xr:revisionPtr revIDLastSave="0" documentId="13_ncr:1_{DA5B1F6A-F67E-4359-8784-7BC4446FF0C0}" xr6:coauthVersionLast="47" xr6:coauthVersionMax="47" xr10:uidLastSave="{00000000-0000-0000-0000-000000000000}"/>
  <bookViews>
    <workbookView xWindow="28680" yWindow="-120" windowWidth="29040" windowHeight="16440" xr2:uid="{A123E0BA-2171-4FFD-BB9E-8EE31A1A2698}"/>
  </bookViews>
  <sheets>
    <sheet name="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5" i="1" l="1"/>
  <c r="E55" i="1"/>
  <c r="F47" i="1"/>
  <c r="G47" i="1" s="1"/>
  <c r="F48" i="1"/>
  <c r="G48" i="1" s="1"/>
  <c r="F49" i="1"/>
  <c r="G49" i="1" s="1"/>
  <c r="F50" i="1"/>
  <c r="G50" i="1" s="1"/>
  <c r="F51" i="1"/>
  <c r="G51" i="1" s="1"/>
  <c r="F52" i="1"/>
  <c r="G52" i="1" s="1"/>
  <c r="F53" i="1"/>
  <c r="G53" i="1" s="1"/>
  <c r="F54" i="1"/>
  <c r="G54" i="1" s="1"/>
  <c r="F46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" i="1"/>
  <c r="O42" i="1"/>
  <c r="P42" i="1"/>
  <c r="F55" i="1" l="1"/>
  <c r="G46" i="1"/>
  <c r="G55" i="1" s="1"/>
  <c r="J48" i="1"/>
  <c r="J47" i="1"/>
  <c r="Q42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" i="1"/>
  <c r="L42" i="1"/>
  <c r="M42" i="1"/>
  <c r="C55" i="1"/>
  <c r="D42" i="1"/>
  <c r="E42" i="1"/>
  <c r="F42" i="1"/>
  <c r="G42" i="1"/>
  <c r="H42" i="1"/>
  <c r="I42" i="1"/>
  <c r="J42" i="1"/>
  <c r="K42" i="1"/>
  <c r="C42" i="1"/>
  <c r="U41" i="1"/>
  <c r="U40" i="1"/>
  <c r="U39" i="1"/>
  <c r="U38" i="1"/>
  <c r="U37" i="1"/>
  <c r="U36" i="1"/>
  <c r="U33" i="1"/>
  <c r="U34" i="1"/>
  <c r="U35" i="1"/>
  <c r="U32" i="1"/>
  <c r="U31" i="1"/>
  <c r="U30" i="1"/>
  <c r="U29" i="1"/>
  <c r="U28" i="1"/>
  <c r="U27" i="1"/>
  <c r="U26" i="1"/>
  <c r="U25" i="1"/>
  <c r="U24" i="1"/>
  <c r="U23" i="1"/>
  <c r="U22" i="1"/>
  <c r="U20" i="1"/>
  <c r="U21" i="1"/>
  <c r="U16" i="1"/>
  <c r="U17" i="1"/>
  <c r="U18" i="1"/>
  <c r="U19" i="1"/>
  <c r="U14" i="1"/>
  <c r="U15" i="1"/>
  <c r="U13" i="1"/>
  <c r="U12" i="1"/>
  <c r="U4" i="1"/>
  <c r="U5" i="1"/>
  <c r="U6" i="1"/>
  <c r="U7" i="1"/>
  <c r="U8" i="1"/>
  <c r="U9" i="1"/>
  <c r="U10" i="1"/>
  <c r="U11" i="1"/>
  <c r="S37" i="1" l="1"/>
  <c r="R37" i="1"/>
  <c r="S36" i="1"/>
  <c r="R36" i="1"/>
  <c r="S35" i="1"/>
  <c r="R35" i="1"/>
  <c r="S11" i="1"/>
  <c r="R11" i="1"/>
  <c r="S34" i="1"/>
  <c r="R34" i="1"/>
  <c r="S22" i="1"/>
  <c r="R22" i="1"/>
  <c r="S10" i="1"/>
  <c r="R10" i="1"/>
  <c r="S25" i="1"/>
  <c r="R25" i="1"/>
  <c r="S23" i="1"/>
  <c r="R23" i="1"/>
  <c r="S33" i="1"/>
  <c r="R33" i="1"/>
  <c r="S21" i="1"/>
  <c r="R21" i="1"/>
  <c r="S9" i="1"/>
  <c r="R9" i="1"/>
  <c r="S8" i="1"/>
  <c r="R8" i="1"/>
  <c r="S24" i="1"/>
  <c r="R24" i="1"/>
  <c r="S31" i="1"/>
  <c r="R31" i="1"/>
  <c r="S19" i="1"/>
  <c r="R19" i="1"/>
  <c r="S7" i="1"/>
  <c r="R7" i="1"/>
  <c r="S12" i="1"/>
  <c r="R12" i="1"/>
  <c r="S20" i="1"/>
  <c r="R20" i="1"/>
  <c r="S4" i="1"/>
  <c r="R4" i="1"/>
  <c r="S30" i="1"/>
  <c r="R30" i="1"/>
  <c r="S18" i="1"/>
  <c r="R18" i="1"/>
  <c r="S6" i="1"/>
  <c r="R6" i="1"/>
  <c r="S32" i="1"/>
  <c r="R32" i="1"/>
  <c r="S41" i="1"/>
  <c r="R41" i="1"/>
  <c r="S29" i="1"/>
  <c r="R29" i="1"/>
  <c r="S17" i="1"/>
  <c r="R17" i="1"/>
  <c r="S5" i="1"/>
  <c r="R5" i="1"/>
  <c r="S40" i="1"/>
  <c r="R40" i="1"/>
  <c r="S28" i="1"/>
  <c r="R28" i="1"/>
  <c r="S16" i="1"/>
  <c r="R16" i="1"/>
  <c r="S15" i="1"/>
  <c r="R15" i="1"/>
  <c r="S13" i="1"/>
  <c r="R13" i="1"/>
  <c r="S39" i="1"/>
  <c r="R39" i="1"/>
  <c r="S27" i="1"/>
  <c r="R27" i="1"/>
  <c r="S38" i="1"/>
  <c r="R38" i="1"/>
  <c r="S26" i="1"/>
  <c r="R26" i="1"/>
  <c r="S14" i="1"/>
  <c r="R14" i="1"/>
  <c r="N42" i="1"/>
  <c r="J46" i="1" s="1"/>
  <c r="J49" i="1" s="1"/>
  <c r="U42" i="1"/>
  <c r="S42" i="1" l="1"/>
  <c r="R42" i="1"/>
</calcChain>
</file>

<file path=xl/sharedStrings.xml><?xml version="1.0" encoding="utf-8"?>
<sst xmlns="http://schemas.openxmlformats.org/spreadsheetml/2006/main" count="92" uniqueCount="89">
  <si>
    <t>ACU</t>
  </si>
  <si>
    <t>CQU</t>
  </si>
  <si>
    <t xml:space="preserve">CDU </t>
  </si>
  <si>
    <t>CSU</t>
  </si>
  <si>
    <t>Curtin</t>
  </si>
  <si>
    <t xml:space="preserve">Deakin </t>
  </si>
  <si>
    <t xml:space="preserve">Edith Cowan </t>
  </si>
  <si>
    <t>Federation</t>
  </si>
  <si>
    <t xml:space="preserve">Flinders </t>
  </si>
  <si>
    <t xml:space="preserve">Griffith </t>
  </si>
  <si>
    <t>La Trobe</t>
  </si>
  <si>
    <t xml:space="preserve">Macquarie </t>
  </si>
  <si>
    <t xml:space="preserve">Monash </t>
  </si>
  <si>
    <t xml:space="preserve">Murdoch </t>
  </si>
  <si>
    <t>QUT</t>
  </si>
  <si>
    <t xml:space="preserve">RMIT </t>
  </si>
  <si>
    <t xml:space="preserve">Southern Cross </t>
  </si>
  <si>
    <t xml:space="preserve">Swinburne </t>
  </si>
  <si>
    <t>ANU</t>
  </si>
  <si>
    <t>Adelaide</t>
  </si>
  <si>
    <t>Melbourne</t>
  </si>
  <si>
    <t>Newcastle</t>
  </si>
  <si>
    <t>UNE</t>
  </si>
  <si>
    <t xml:space="preserve">Queensland </t>
  </si>
  <si>
    <t xml:space="preserve">Sydney </t>
  </si>
  <si>
    <t>Western Australia</t>
  </si>
  <si>
    <t>Canberra</t>
  </si>
  <si>
    <t>UNSW</t>
  </si>
  <si>
    <t>South Australia</t>
  </si>
  <si>
    <t xml:space="preserve">Sthn QLD </t>
  </si>
  <si>
    <t>UTS</t>
  </si>
  <si>
    <t xml:space="preserve">Sunshine Coast </t>
  </si>
  <si>
    <t>Tasmania</t>
  </si>
  <si>
    <t xml:space="preserve">Wollongong </t>
  </si>
  <si>
    <t>Victoria</t>
  </si>
  <si>
    <t xml:space="preserve">Western Sydney </t>
  </si>
  <si>
    <t>Funding year</t>
  </si>
  <si>
    <t>Non-Table A</t>
  </si>
  <si>
    <t xml:space="preserve">Notre Dame </t>
  </si>
  <si>
    <t xml:space="preserve">Innovative places </t>
  </si>
  <si>
    <t xml:space="preserve">James Cook </t>
  </si>
  <si>
    <t xml:space="preserve">Alphacrucis </t>
  </si>
  <si>
    <t>Avondale</t>
  </si>
  <si>
    <t xml:space="preserve">Christian Heritage </t>
  </si>
  <si>
    <t xml:space="preserve">Eastern College </t>
  </si>
  <si>
    <t xml:space="preserve">Holmesglen TAFE </t>
  </si>
  <si>
    <t xml:space="preserve">Melbourne Polytechnic </t>
  </si>
  <si>
    <t>National priority places</t>
  </si>
  <si>
    <t xml:space="preserve">Tabor College </t>
  </si>
  <si>
    <t>Torrens University</t>
  </si>
  <si>
    <t>University of Divinity</t>
  </si>
  <si>
    <t xml:space="preserve">Nuclear powered submarine </t>
  </si>
  <si>
    <t>Equity places cluster 1</t>
  </si>
  <si>
    <t>Equity place cluster 2</t>
  </si>
  <si>
    <t>Equity places cluster 3</t>
  </si>
  <si>
    <t xml:space="preserve">CGS funding for higher education courses </t>
  </si>
  <si>
    <t xml:space="preserve">CGS funding for desginated courses </t>
  </si>
  <si>
    <t>CGS funding for demand driven courses</t>
  </si>
  <si>
    <t xml:space="preserve">Designated courses - medicine </t>
  </si>
  <si>
    <t xml:space="preserve">Table A institutions </t>
  </si>
  <si>
    <t xml:space="preserve">Total MBGA higher ed courses </t>
  </si>
  <si>
    <t xml:space="preserve">Total - Table A </t>
  </si>
  <si>
    <t xml:space="preserve">Total MBGA - higher education courses </t>
  </si>
  <si>
    <t xml:space="preserve">Note: MBGA = maximum basic grant amount </t>
  </si>
  <si>
    <t>Untied 'base' MBGA</t>
  </si>
  <si>
    <t>Allocation of nuclear-powered submarine places in media release but not in funding agreement</t>
  </si>
  <si>
    <t>Total non-Table A</t>
  </si>
  <si>
    <t xml:space="preserve">Equity places sub-total -for information </t>
  </si>
  <si>
    <t>Medical loading</t>
  </si>
  <si>
    <t>Total CGS</t>
  </si>
  <si>
    <t>HECS-HELP</t>
  </si>
  <si>
    <t xml:space="preserve">Student payments </t>
  </si>
  <si>
    <t>Upfront student contributions</t>
  </si>
  <si>
    <t>Indigneous demand driven</t>
  </si>
  <si>
    <t>Total student payments</t>
  </si>
  <si>
    <t xml:space="preserve">CGS + student payments </t>
  </si>
  <si>
    <t xml:space="preserve">Total Commonwealth payments </t>
  </si>
  <si>
    <t>CGS + HECS-HELP</t>
  </si>
  <si>
    <t xml:space="preserve">Total uni revenue for CSPs </t>
  </si>
  <si>
    <t xml:space="preserve">Note: HECS-HELP determination dated 11-05-2024. These are revised during the year. </t>
  </si>
  <si>
    <t xml:space="preserve">Upfront student contributions </t>
  </si>
  <si>
    <t xml:space="preserve">Total student payments </t>
  </si>
  <si>
    <t>Total private university and NUHP revenue for CSPs</t>
  </si>
  <si>
    <t xml:space="preserve">Total CGS </t>
  </si>
  <si>
    <t xml:space="preserve">Total HECS-HELP </t>
  </si>
  <si>
    <t xml:space="preserve">Total upfront payments </t>
  </si>
  <si>
    <t xml:space="preserve">Total CSP revenue </t>
  </si>
  <si>
    <t>All providers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</si>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</sst>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" fontId="0" fillId="0" borderId="0" xfId="0" applyNumberFormat="1"/>
    <xf numFmtId="0" fontId="1" fillId="0" borderId="0" xfId="0" applyFont="1"/>
    <xf numFmtId="164" fontId="1" fillId="0" borderId="0" xfId="0" applyNumberFormat="1" applyFont="1"/>
    <xf numFmtId="0" fontId="0" fillId="2" borderId="0" xfId="0" applyFill="1"/>
    <xf numFmtId="165" fontId="0" fillId="0" borderId="0" xfId="0" applyNumberFormat="1"/>
    <xf numFmtId="0" fontId="3" fillId="0" borderId="0" xfId="0" applyFont="1"/>
    <xf numFmtId="164" fontId="3" fillId="0" borderId="0" xfId="0" applyNumberFormat="1" applyFont="1"/>
    <xf numFmtId="0" fontId="0" fillId="0" borderId="1" xfId="0" applyBorder="1"/>
    <xf numFmtId="0" fontId="3" fillId="0" borderId="1" xfId="0" applyFont="1" applyBorder="1" applyAlignment="1">
      <alignment wrapText="1"/>
    </xf>
    <xf numFmtId="0" fontId="3" fillId="0" borderId="1" xfId="0" quotePrefix="1" applyFont="1" applyBorder="1" applyAlignment="1">
      <alignment wrapText="1"/>
    </xf>
    <xf numFmtId="1" fontId="0" fillId="0" borderId="1" xfId="0" applyNumberFormat="1" applyBorder="1"/>
    <xf numFmtId="164" fontId="0" fillId="0" borderId="1" xfId="0" applyNumberFormat="1" applyBorder="1"/>
    <xf numFmtId="164" fontId="1" fillId="0" borderId="1" xfId="0" applyNumberFormat="1" applyFont="1" applyBorder="1"/>
    <xf numFmtId="0" fontId="3" fillId="0" borderId="1" xfId="0" applyFont="1" applyBorder="1"/>
    <xf numFmtId="1" fontId="3" fillId="0" borderId="1" xfId="0" applyNumberFormat="1" applyFont="1" applyBorder="1"/>
    <xf numFmtId="164" fontId="3" fillId="0" borderId="1" xfId="0" applyNumberFormat="1" applyFont="1" applyBorder="1"/>
    <xf numFmtId="0" fontId="1" fillId="0" borderId="1" xfId="0" applyFont="1" applyBorder="1"/>
    <xf numFmtId="1" fontId="1" fillId="0" borderId="1" xfId="0" applyNumberFormat="1" applyFont="1" applyBorder="1"/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164" fontId="4" fillId="0" borderId="1" xfId="0" applyNumberFormat="1" applyFont="1" applyBorder="1" applyAlignment="1">
      <alignment horizontal="left" vertical="top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1" xfId="0" applyNumberFormat="1" applyFont="1" applyBorder="1" applyAlignment="1">
      <alignment horizontal="left"/>
    </xf>
    <xf numFmtId="164" fontId="0" fillId="0" borderId="1" xfId="0" applyNumberForma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164" fontId="0" fillId="2" borderId="1" xfId="0" applyNumberForma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 applyAlignment="1">
      <alignment wrapText="1"/>
    </xf>
    <xf numFmtId="164" fontId="0" fillId="0" borderId="0" xfId="0" applyNumberForma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0" fontId="0" fillId="0" borderId="1" xfId="0" applyBorder="1"/>
    <xf numFmtId="0" fontId="3" fillId="0" borderId="1" xfId="0" quotePrefix="1" applyFont="1" applyFill="1" applyBorder="1" applyAlignment="1">
      <alignment wrapText="1"/>
    </xf>
    <xf numFmtId="164" fontId="0" fillId="0" borderId="1" xfId="0" applyNumberForma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left"/>
    </xf>
    <xf numFmtId="164" fontId="0" fillId="0" borderId="0" xfId="0" applyNumberFormat="1" applyFill="1"/>
    <xf numFmtId="164" fontId="3" fillId="0" borderId="1" xfId="0" applyNumberFormat="1" applyFont="1" applyFill="1" applyBorder="1"/>
    <xf numFmtId="0" fontId="0" fillId="0" borderId="0" xfId="0" applyFill="1"/>
    <xf numFmtId="165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E994D-2AEC-42E7-A15F-0D2B96A0C278}">
  <dimension ref="A2:AG114"/>
  <sheetViews>
    <sheetView tabSelected="1" workbookViewId="0">
      <pane xSplit="1" topLeftCell="B1" activePane="topRight" state="frozen"/>
      <selection pane="topRight" activeCell="F14" sqref="F14"/>
    </sheetView>
  </sheetViews>
  <sheetFormatPr defaultRowHeight="15" x14ac:dyDescent="0.25"/>
  <cols>
    <col min="1" max="1" width="23" customWidth="1"/>
    <col min="2" max="2" width="9.140625" customWidth="1"/>
    <col min="3" max="3" width="13.5703125" customWidth="1"/>
    <col min="4" max="4" width="14.5703125" customWidth="1"/>
    <col min="5" max="5" width="13" customWidth="1"/>
    <col min="6" max="6" width="13.28515625" customWidth="1"/>
    <col min="7" max="7" width="11.28515625" customWidth="1"/>
    <col min="8" max="8" width="13.5703125" customWidth="1"/>
    <col min="9" max="9" width="14.42578125" customWidth="1"/>
    <col min="10" max="10" width="15" style="44" customWidth="1"/>
    <col min="11" max="11" width="13.7109375" customWidth="1"/>
    <col min="12" max="12" width="12.85546875" customWidth="1"/>
    <col min="13" max="13" width="20.140625" customWidth="1"/>
    <col min="14" max="15" width="17.140625" customWidth="1"/>
    <col min="16" max="16" width="14.85546875" customWidth="1"/>
    <col min="17" max="20" width="17.140625" customWidth="1"/>
    <col min="21" max="22" width="13.7109375" customWidth="1"/>
    <col min="23" max="24" width="11.140625" customWidth="1"/>
    <col min="25" max="25" width="14.85546875" customWidth="1"/>
    <col min="26" max="26" width="13.42578125" customWidth="1"/>
    <col min="27" max="28" width="10.140625" customWidth="1"/>
    <col min="29" max="29" width="13" customWidth="1"/>
    <col min="30" max="30" width="12" customWidth="1"/>
  </cols>
  <sheetData>
    <row r="2" spans="1:33" ht="45" x14ac:dyDescent="0.25">
      <c r="A2" s="11" t="s">
        <v>59</v>
      </c>
      <c r="B2" s="11" t="s">
        <v>36</v>
      </c>
      <c r="C2" s="35" t="s">
        <v>55</v>
      </c>
      <c r="D2" s="35"/>
      <c r="E2" s="35"/>
      <c r="F2" s="35"/>
      <c r="G2" s="35"/>
      <c r="H2" s="35"/>
      <c r="I2" s="35"/>
      <c r="J2" s="35"/>
      <c r="K2" s="36" t="s">
        <v>56</v>
      </c>
      <c r="L2" s="36"/>
      <c r="M2" s="21" t="s">
        <v>57</v>
      </c>
      <c r="N2" s="16" t="s">
        <v>69</v>
      </c>
      <c r="O2" s="37" t="s">
        <v>71</v>
      </c>
      <c r="P2" s="37"/>
      <c r="Q2" s="38"/>
      <c r="R2" s="11" t="s">
        <v>76</v>
      </c>
      <c r="S2" s="11" t="s">
        <v>78</v>
      </c>
      <c r="T2" s="32"/>
    </row>
    <row r="3" spans="1:33" ht="53.25" customHeight="1" x14ac:dyDescent="0.25">
      <c r="A3" s="10"/>
      <c r="B3" s="10"/>
      <c r="C3" s="11" t="s">
        <v>52</v>
      </c>
      <c r="D3" s="11" t="s">
        <v>53</v>
      </c>
      <c r="E3" s="11" t="s">
        <v>54</v>
      </c>
      <c r="F3" s="11" t="s">
        <v>51</v>
      </c>
      <c r="G3" s="11" t="s">
        <v>47</v>
      </c>
      <c r="H3" s="11" t="s">
        <v>39</v>
      </c>
      <c r="I3" s="12" t="s">
        <v>64</v>
      </c>
      <c r="J3" s="39" t="s">
        <v>60</v>
      </c>
      <c r="K3" s="11" t="s">
        <v>58</v>
      </c>
      <c r="L3" s="11" t="s">
        <v>68</v>
      </c>
      <c r="M3" s="11" t="s">
        <v>73</v>
      </c>
      <c r="N3" s="11" t="s">
        <v>69</v>
      </c>
      <c r="O3" s="16" t="s">
        <v>70</v>
      </c>
      <c r="P3" s="11" t="s">
        <v>72</v>
      </c>
      <c r="Q3" s="22" t="s">
        <v>74</v>
      </c>
      <c r="R3" s="22" t="s">
        <v>77</v>
      </c>
      <c r="S3" s="11" t="s">
        <v>75</v>
      </c>
      <c r="T3" s="32"/>
      <c r="U3" s="11" t="s">
        <v>67</v>
      </c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x14ac:dyDescent="0.25">
      <c r="A4" s="10" t="s">
        <v>0</v>
      </c>
      <c r="B4" s="13">
        <v>2024</v>
      </c>
      <c r="C4" s="26">
        <v>217634</v>
      </c>
      <c r="D4" s="26">
        <v>3883301</v>
      </c>
      <c r="E4" s="26">
        <v>3358833</v>
      </c>
      <c r="F4" s="26"/>
      <c r="G4" s="26"/>
      <c r="H4" s="26"/>
      <c r="I4" s="26">
        <v>251223714</v>
      </c>
      <c r="J4" s="40">
        <v>258683482</v>
      </c>
      <c r="K4" s="26"/>
      <c r="L4" s="26"/>
      <c r="M4" s="23">
        <v>4435150</v>
      </c>
      <c r="N4" s="26">
        <f>SUM(J4:M4)</f>
        <v>263118632</v>
      </c>
      <c r="O4" s="23">
        <v>146121803</v>
      </c>
      <c r="P4" s="23">
        <v>13506238</v>
      </c>
      <c r="Q4" s="26">
        <f>O4+P4</f>
        <v>159628041</v>
      </c>
      <c r="R4" s="26">
        <f>N4+O4</f>
        <v>409240435</v>
      </c>
      <c r="S4" s="26">
        <f>N4+Q4</f>
        <v>422746673</v>
      </c>
      <c r="T4" s="33"/>
      <c r="U4" s="14">
        <f t="shared" ref="U4:U41" si="0">SUM(C4:E4)</f>
        <v>7459768</v>
      </c>
      <c r="V4" s="2"/>
      <c r="W4" s="2"/>
      <c r="X4" s="2"/>
      <c r="Y4" s="2"/>
      <c r="AA4" s="3"/>
    </row>
    <row r="5" spans="1:33" x14ac:dyDescent="0.25">
      <c r="A5" s="10" t="s">
        <v>19</v>
      </c>
      <c r="B5" s="13">
        <v>2024</v>
      </c>
      <c r="C5" s="26">
        <v>280618</v>
      </c>
      <c r="D5" s="26">
        <v>5946782</v>
      </c>
      <c r="E5" s="26">
        <v>2676694</v>
      </c>
      <c r="F5" s="26">
        <v>1280440</v>
      </c>
      <c r="G5" s="26">
        <v>544869</v>
      </c>
      <c r="H5" s="26"/>
      <c r="I5" s="26">
        <v>163792799</v>
      </c>
      <c r="J5" s="40">
        <v>174522203</v>
      </c>
      <c r="K5" s="26">
        <v>24245364</v>
      </c>
      <c r="L5" s="26">
        <v>1334892</v>
      </c>
      <c r="M5" s="23">
        <v>1552584</v>
      </c>
      <c r="N5" s="26">
        <f>SUM(J5:M5)</f>
        <v>201655043</v>
      </c>
      <c r="O5" s="23">
        <v>124439986</v>
      </c>
      <c r="P5" s="23">
        <v>12083288</v>
      </c>
      <c r="Q5" s="26">
        <f t="shared" ref="Q5:Q41" si="1">O5+P5</f>
        <v>136523274</v>
      </c>
      <c r="R5" s="26">
        <f t="shared" ref="R5:R41" si="2">N5+O5</f>
        <v>326095029</v>
      </c>
      <c r="S5" s="26">
        <f t="shared" ref="S5:S41" si="3">N5+Q5</f>
        <v>338178317</v>
      </c>
      <c r="T5" s="33"/>
      <c r="U5" s="14">
        <f t="shared" si="0"/>
        <v>8904094</v>
      </c>
      <c r="V5" s="2"/>
      <c r="W5" s="2"/>
      <c r="X5" s="2"/>
      <c r="Y5" s="2"/>
      <c r="AA5" s="3"/>
    </row>
    <row r="6" spans="1:33" x14ac:dyDescent="0.25">
      <c r="A6" s="10" t="s">
        <v>18</v>
      </c>
      <c r="B6" s="13">
        <v>2024</v>
      </c>
      <c r="C6" s="26">
        <v>180587</v>
      </c>
      <c r="D6" s="26">
        <v>624584.30000000005</v>
      </c>
      <c r="E6" s="26">
        <v>307435.3</v>
      </c>
      <c r="F6" s="28"/>
      <c r="G6" s="26">
        <v>771769</v>
      </c>
      <c r="H6" s="26">
        <v>452725</v>
      </c>
      <c r="I6" s="26">
        <v>64852494</v>
      </c>
      <c r="J6" s="40">
        <v>67189594.599999994</v>
      </c>
      <c r="K6" s="26">
        <v>10965240</v>
      </c>
      <c r="L6" s="26">
        <v>603720</v>
      </c>
      <c r="M6" s="24">
        <v>896752</v>
      </c>
      <c r="N6" s="26">
        <f>SUM(J6:M6)</f>
        <v>79655306.599999994</v>
      </c>
      <c r="O6" s="24">
        <v>89944360</v>
      </c>
      <c r="P6" s="24">
        <v>12218702</v>
      </c>
      <c r="Q6" s="26">
        <f t="shared" si="1"/>
        <v>102163062</v>
      </c>
      <c r="R6" s="26">
        <f t="shared" si="2"/>
        <v>169599666.59999999</v>
      </c>
      <c r="S6" s="26">
        <f t="shared" si="3"/>
        <v>181818368.59999999</v>
      </c>
      <c r="T6" s="33"/>
      <c r="U6" s="14">
        <f t="shared" si="0"/>
        <v>1112606.6000000001</v>
      </c>
      <c r="V6" s="2"/>
      <c r="W6" s="2"/>
      <c r="X6" s="2"/>
      <c r="Y6" s="2"/>
      <c r="AA6" s="3"/>
    </row>
    <row r="7" spans="1:33" x14ac:dyDescent="0.25">
      <c r="A7" s="10" t="s">
        <v>26</v>
      </c>
      <c r="B7" s="13">
        <v>2024</v>
      </c>
      <c r="C7" s="26">
        <v>49440</v>
      </c>
      <c r="D7" s="26">
        <v>775580</v>
      </c>
      <c r="E7" s="26">
        <v>292672</v>
      </c>
      <c r="F7" s="26"/>
      <c r="G7" s="26"/>
      <c r="H7" s="26"/>
      <c r="I7" s="26">
        <v>86616072</v>
      </c>
      <c r="J7" s="40">
        <v>87733764</v>
      </c>
      <c r="K7" s="26"/>
      <c r="L7" s="26"/>
      <c r="M7" s="24">
        <v>2046470</v>
      </c>
      <c r="N7" s="26">
        <f>SUM(J7:M7)</f>
        <v>89780234</v>
      </c>
      <c r="O7" s="24">
        <v>61200993</v>
      </c>
      <c r="P7" s="24">
        <v>6800110</v>
      </c>
      <c r="Q7" s="26">
        <f t="shared" si="1"/>
        <v>68001103</v>
      </c>
      <c r="R7" s="26">
        <f t="shared" si="2"/>
        <v>150981227</v>
      </c>
      <c r="S7" s="26">
        <f t="shared" si="3"/>
        <v>157781337</v>
      </c>
      <c r="T7" s="33"/>
      <c r="U7" s="14">
        <f t="shared" si="0"/>
        <v>1117692</v>
      </c>
      <c r="V7" s="2"/>
      <c r="W7" s="2"/>
      <c r="X7" s="2"/>
      <c r="Y7" s="2"/>
      <c r="AA7" s="3"/>
    </row>
    <row r="8" spans="1:33" x14ac:dyDescent="0.25">
      <c r="A8" s="10" t="s">
        <v>2</v>
      </c>
      <c r="B8" s="13">
        <v>2024</v>
      </c>
      <c r="C8" s="26">
        <v>120819</v>
      </c>
      <c r="D8" s="26">
        <v>5910420</v>
      </c>
      <c r="E8" s="26">
        <v>4500218</v>
      </c>
      <c r="F8" s="26">
        <v>91460</v>
      </c>
      <c r="G8" s="26">
        <v>62929</v>
      </c>
      <c r="H8" s="26"/>
      <c r="I8" s="26">
        <v>57926321</v>
      </c>
      <c r="J8" s="40">
        <v>68612167</v>
      </c>
      <c r="K8" s="26"/>
      <c r="L8" s="26"/>
      <c r="M8" s="24">
        <v>3856442</v>
      </c>
      <c r="N8" s="26">
        <f>SUM(J8:M8)</f>
        <v>72468609</v>
      </c>
      <c r="O8" s="23">
        <v>31030480</v>
      </c>
      <c r="P8" s="23">
        <v>6674640</v>
      </c>
      <c r="Q8" s="26">
        <f t="shared" si="1"/>
        <v>37705120</v>
      </c>
      <c r="R8" s="26">
        <f t="shared" si="2"/>
        <v>103499089</v>
      </c>
      <c r="S8" s="26">
        <f t="shared" si="3"/>
        <v>110173729</v>
      </c>
      <c r="T8" s="33"/>
      <c r="U8" s="14">
        <f t="shared" si="0"/>
        <v>10531457</v>
      </c>
      <c r="V8" s="2"/>
      <c r="W8" s="2"/>
      <c r="X8" s="2"/>
      <c r="Y8" s="2"/>
      <c r="AA8" s="3"/>
    </row>
    <row r="9" spans="1:33" x14ac:dyDescent="0.25">
      <c r="A9" s="10" t="s">
        <v>1</v>
      </c>
      <c r="B9" s="13">
        <v>2024</v>
      </c>
      <c r="C9" s="26">
        <v>230514</v>
      </c>
      <c r="D9" s="26">
        <v>1155913</v>
      </c>
      <c r="E9" s="26">
        <v>1075099</v>
      </c>
      <c r="F9" s="26"/>
      <c r="G9" s="26">
        <v>0</v>
      </c>
      <c r="H9" s="26">
        <v>1893802</v>
      </c>
      <c r="I9" s="26">
        <v>129863509</v>
      </c>
      <c r="J9" s="40">
        <v>134218837</v>
      </c>
      <c r="K9" s="26"/>
      <c r="L9" s="26"/>
      <c r="M9" s="24">
        <v>6108663</v>
      </c>
      <c r="N9" s="26">
        <f>SUM(J9:M9)</f>
        <v>140327500</v>
      </c>
      <c r="O9" s="24">
        <v>62361606</v>
      </c>
      <c r="P9" s="24">
        <v>5875636</v>
      </c>
      <c r="Q9" s="26">
        <f t="shared" si="1"/>
        <v>68237242</v>
      </c>
      <c r="R9" s="26">
        <f t="shared" si="2"/>
        <v>202689106</v>
      </c>
      <c r="S9" s="26">
        <f t="shared" si="3"/>
        <v>208564742</v>
      </c>
      <c r="T9" s="33"/>
      <c r="U9" s="14">
        <f t="shared" si="0"/>
        <v>2461526</v>
      </c>
      <c r="V9" s="2"/>
      <c r="W9" s="2"/>
      <c r="X9" s="2"/>
      <c r="Y9" s="2"/>
      <c r="AA9" s="3"/>
    </row>
    <row r="10" spans="1:33" x14ac:dyDescent="0.25">
      <c r="A10" s="10" t="s">
        <v>3</v>
      </c>
      <c r="B10" s="13">
        <v>2024</v>
      </c>
      <c r="C10" s="27">
        <v>551552</v>
      </c>
      <c r="D10" s="27">
        <v>4655487</v>
      </c>
      <c r="E10" s="27">
        <v>3343327</v>
      </c>
      <c r="F10" s="29"/>
      <c r="G10" s="27">
        <v>220251</v>
      </c>
      <c r="H10" s="27"/>
      <c r="I10" s="27">
        <v>187487801</v>
      </c>
      <c r="J10" s="40">
        <v>196258419</v>
      </c>
      <c r="K10" s="27">
        <v>4507932</v>
      </c>
      <c r="L10" s="27">
        <v>248196</v>
      </c>
      <c r="M10" s="23">
        <v>7504003</v>
      </c>
      <c r="N10" s="26">
        <f>SUM(J10:M10)</f>
        <v>208518550</v>
      </c>
      <c r="O10" s="23">
        <v>108887796</v>
      </c>
      <c r="P10" s="23">
        <v>14848336</v>
      </c>
      <c r="Q10" s="26">
        <f t="shared" si="1"/>
        <v>123736132</v>
      </c>
      <c r="R10" s="26">
        <f t="shared" si="2"/>
        <v>317406346</v>
      </c>
      <c r="S10" s="26">
        <f t="shared" si="3"/>
        <v>332254682</v>
      </c>
      <c r="T10" s="33"/>
      <c r="U10" s="15">
        <f t="shared" si="0"/>
        <v>8550366</v>
      </c>
      <c r="V10" s="5"/>
      <c r="W10" s="5"/>
      <c r="X10" s="2"/>
      <c r="Y10" s="5"/>
      <c r="Z10" s="4"/>
      <c r="AA10" s="3"/>
      <c r="AB10" s="4"/>
      <c r="AC10" s="4"/>
      <c r="AD10" s="4"/>
      <c r="AE10" s="4"/>
      <c r="AF10" s="4"/>
    </row>
    <row r="11" spans="1:33" x14ac:dyDescent="0.25">
      <c r="A11" s="10" t="s">
        <v>4</v>
      </c>
      <c r="B11" s="13">
        <v>2024</v>
      </c>
      <c r="C11" s="26">
        <v>241955</v>
      </c>
      <c r="D11" s="26">
        <v>8832624</v>
      </c>
      <c r="E11" s="26">
        <v>1719448</v>
      </c>
      <c r="F11" s="26">
        <v>1461897</v>
      </c>
      <c r="G11" s="26">
        <v>192942</v>
      </c>
      <c r="H11" s="26"/>
      <c r="I11" s="26">
        <v>264892114</v>
      </c>
      <c r="J11" s="40">
        <v>277340980</v>
      </c>
      <c r="K11" s="26">
        <v>15716844</v>
      </c>
      <c r="L11" s="26">
        <v>716917</v>
      </c>
      <c r="M11" s="24">
        <v>2738683</v>
      </c>
      <c r="N11" s="26">
        <f>SUM(J11:M11)</f>
        <v>296513424</v>
      </c>
      <c r="O11" s="24">
        <v>214544286</v>
      </c>
      <c r="P11" s="24">
        <v>16148495</v>
      </c>
      <c r="Q11" s="26">
        <f t="shared" si="1"/>
        <v>230692781</v>
      </c>
      <c r="R11" s="26">
        <f t="shared" si="2"/>
        <v>511057710</v>
      </c>
      <c r="S11" s="26">
        <f t="shared" si="3"/>
        <v>527206205</v>
      </c>
      <c r="T11" s="33"/>
      <c r="U11" s="14">
        <f t="shared" si="0"/>
        <v>10794027</v>
      </c>
      <c r="V11" s="2"/>
      <c r="W11" s="2"/>
      <c r="X11" s="2"/>
      <c r="Y11" s="2"/>
      <c r="AA11" s="3"/>
    </row>
    <row r="12" spans="1:33" x14ac:dyDescent="0.25">
      <c r="A12" s="10" t="s">
        <v>5</v>
      </c>
      <c r="B12" s="13">
        <v>2024</v>
      </c>
      <c r="C12" s="26">
        <v>248732</v>
      </c>
      <c r="D12" s="26">
        <v>3288370</v>
      </c>
      <c r="E12" s="26">
        <v>2837858</v>
      </c>
      <c r="F12" s="26"/>
      <c r="G12" s="26">
        <v>710503</v>
      </c>
      <c r="H12" s="26">
        <v>700260</v>
      </c>
      <c r="I12" s="26">
        <v>270824609</v>
      </c>
      <c r="J12" s="40">
        <v>278610332</v>
      </c>
      <c r="K12" s="26">
        <v>15595008</v>
      </c>
      <c r="L12" s="26">
        <v>861978</v>
      </c>
      <c r="M12" s="24">
        <v>3131763</v>
      </c>
      <c r="N12" s="26">
        <f>SUM(J12:M12)</f>
        <v>298199081</v>
      </c>
      <c r="O12" s="24">
        <v>241749671</v>
      </c>
      <c r="P12" s="24">
        <v>20361948</v>
      </c>
      <c r="Q12" s="26">
        <f t="shared" si="1"/>
        <v>262111619</v>
      </c>
      <c r="R12" s="26">
        <f t="shared" si="2"/>
        <v>539948752</v>
      </c>
      <c r="S12" s="26">
        <f t="shared" si="3"/>
        <v>560310700</v>
      </c>
      <c r="T12" s="33"/>
      <c r="U12" s="14">
        <f t="shared" si="0"/>
        <v>6374960</v>
      </c>
      <c r="V12" s="2"/>
      <c r="W12" s="2"/>
      <c r="X12" s="2"/>
      <c r="Y12" s="2"/>
      <c r="AA12" s="3"/>
    </row>
    <row r="13" spans="1:33" x14ac:dyDescent="0.25">
      <c r="A13" s="10" t="s">
        <v>6</v>
      </c>
      <c r="B13" s="13">
        <v>2024</v>
      </c>
      <c r="C13" s="26">
        <v>187761</v>
      </c>
      <c r="D13" s="26">
        <v>7263605</v>
      </c>
      <c r="E13" s="26">
        <v>1643358</v>
      </c>
      <c r="F13" s="26"/>
      <c r="G13" s="26"/>
      <c r="H13" s="26"/>
      <c r="I13" s="26">
        <v>159684494</v>
      </c>
      <c r="J13" s="40">
        <v>168779218</v>
      </c>
      <c r="K13" s="26"/>
      <c r="L13" s="26"/>
      <c r="M13" s="23">
        <v>2090392</v>
      </c>
      <c r="N13" s="26">
        <f>SUM(J13:M13)</f>
        <v>170869610</v>
      </c>
      <c r="O13" s="23">
        <v>83310074</v>
      </c>
      <c r="P13" s="23">
        <v>8986244</v>
      </c>
      <c r="Q13" s="26">
        <f t="shared" si="1"/>
        <v>92296318</v>
      </c>
      <c r="R13" s="26">
        <f t="shared" si="2"/>
        <v>254179684</v>
      </c>
      <c r="S13" s="26">
        <f t="shared" si="3"/>
        <v>263165928</v>
      </c>
      <c r="T13" s="33"/>
      <c r="U13" s="14">
        <f t="shared" si="0"/>
        <v>9094724</v>
      </c>
      <c r="V13" s="2"/>
      <c r="W13" s="2"/>
      <c r="X13" s="2"/>
      <c r="Y13" s="5"/>
      <c r="AA13" s="3"/>
    </row>
    <row r="14" spans="1:33" x14ac:dyDescent="0.25">
      <c r="A14" s="10" t="s">
        <v>7</v>
      </c>
      <c r="B14" s="13">
        <v>2024</v>
      </c>
      <c r="C14" s="26"/>
      <c r="D14" s="26"/>
      <c r="E14" s="26"/>
      <c r="F14" s="26"/>
      <c r="G14" s="26"/>
      <c r="H14" s="26"/>
      <c r="I14" s="26">
        <v>93282675</v>
      </c>
      <c r="J14" s="40">
        <v>93282675</v>
      </c>
      <c r="K14" s="26"/>
      <c r="L14" s="26"/>
      <c r="M14" s="23">
        <v>652584</v>
      </c>
      <c r="N14" s="26">
        <f>SUM(J14:M14)</f>
        <v>93935259</v>
      </c>
      <c r="O14" s="23">
        <v>35799037</v>
      </c>
      <c r="P14" s="23">
        <v>4368695</v>
      </c>
      <c r="Q14" s="26">
        <f t="shared" si="1"/>
        <v>40167732</v>
      </c>
      <c r="R14" s="26">
        <f t="shared" si="2"/>
        <v>129734296</v>
      </c>
      <c r="S14" s="26">
        <f t="shared" si="3"/>
        <v>134102991</v>
      </c>
      <c r="T14" s="33"/>
      <c r="U14" s="14">
        <f t="shared" si="0"/>
        <v>0</v>
      </c>
      <c r="V14" s="2"/>
      <c r="W14" s="2"/>
      <c r="X14" s="2"/>
      <c r="Y14" s="2"/>
      <c r="AA14" s="3"/>
    </row>
    <row r="15" spans="1:33" x14ac:dyDescent="0.25">
      <c r="A15" s="10" t="s">
        <v>8</v>
      </c>
      <c r="B15" s="13">
        <v>2024</v>
      </c>
      <c r="C15" s="26">
        <v>53457</v>
      </c>
      <c r="D15" s="26">
        <v>1402010</v>
      </c>
      <c r="E15" s="26">
        <v>201212</v>
      </c>
      <c r="F15" s="26">
        <v>914600</v>
      </c>
      <c r="G15" s="26"/>
      <c r="H15" s="26"/>
      <c r="I15" s="26">
        <v>150882045</v>
      </c>
      <c r="J15" s="40">
        <v>153453324</v>
      </c>
      <c r="K15" s="26">
        <v>13401960</v>
      </c>
      <c r="L15" s="26">
        <v>737880</v>
      </c>
      <c r="M15" s="24">
        <v>2481764</v>
      </c>
      <c r="N15" s="26">
        <f>SUM(J15:M15)</f>
        <v>170074928</v>
      </c>
      <c r="O15" s="24">
        <v>99130857</v>
      </c>
      <c r="P15" s="24">
        <v>7691187</v>
      </c>
      <c r="Q15" s="26">
        <f t="shared" si="1"/>
        <v>106822044</v>
      </c>
      <c r="R15" s="26">
        <f t="shared" si="2"/>
        <v>269205785</v>
      </c>
      <c r="S15" s="26">
        <f t="shared" si="3"/>
        <v>276896972</v>
      </c>
      <c r="T15" s="33"/>
      <c r="U15" s="14">
        <f t="shared" si="0"/>
        <v>1656679</v>
      </c>
      <c r="V15" s="2"/>
      <c r="W15" s="2"/>
      <c r="X15" s="2"/>
      <c r="Y15" s="2"/>
      <c r="AA15" s="3"/>
    </row>
    <row r="16" spans="1:33" x14ac:dyDescent="0.25">
      <c r="A16" s="10" t="s">
        <v>9</v>
      </c>
      <c r="B16" s="13">
        <v>2024</v>
      </c>
      <c r="C16" s="26"/>
      <c r="D16" s="26"/>
      <c r="E16" s="26"/>
      <c r="F16" s="26"/>
      <c r="G16" s="26">
        <v>185818</v>
      </c>
      <c r="H16" s="26"/>
      <c r="I16" s="26">
        <v>252726282</v>
      </c>
      <c r="J16" s="40">
        <v>252912100</v>
      </c>
      <c r="K16" s="26">
        <v>24123528</v>
      </c>
      <c r="L16" s="26">
        <v>1309737</v>
      </c>
      <c r="M16" s="23">
        <v>5819441</v>
      </c>
      <c r="N16" s="26">
        <f>SUM(J16:M16)</f>
        <v>284164806</v>
      </c>
      <c r="O16" s="23">
        <v>214966273</v>
      </c>
      <c r="P16" s="23">
        <v>15202590</v>
      </c>
      <c r="Q16" s="26">
        <f t="shared" si="1"/>
        <v>230168863</v>
      </c>
      <c r="R16" s="26">
        <f t="shared" si="2"/>
        <v>499131079</v>
      </c>
      <c r="S16" s="26">
        <f t="shared" si="3"/>
        <v>514333669</v>
      </c>
      <c r="T16" s="33"/>
      <c r="U16" s="14">
        <f t="shared" si="0"/>
        <v>0</v>
      </c>
      <c r="V16" s="2"/>
      <c r="W16" s="2"/>
      <c r="X16" s="2"/>
      <c r="Y16" s="2"/>
      <c r="AA16" s="3"/>
    </row>
    <row r="17" spans="1:27" x14ac:dyDescent="0.25">
      <c r="A17" s="10" t="s">
        <v>40</v>
      </c>
      <c r="B17" s="13">
        <v>2024</v>
      </c>
      <c r="C17" s="26"/>
      <c r="D17" s="26"/>
      <c r="E17" s="26">
        <v>2249916</v>
      </c>
      <c r="F17" s="26"/>
      <c r="G17" s="26"/>
      <c r="H17" s="26"/>
      <c r="I17" s="26">
        <v>127254467</v>
      </c>
      <c r="J17" s="40">
        <v>129504383</v>
      </c>
      <c r="K17" s="26">
        <v>27839526</v>
      </c>
      <c r="L17" s="26">
        <v>1566318</v>
      </c>
      <c r="M17" s="23">
        <v>4764566</v>
      </c>
      <c r="N17" s="26">
        <f>SUM(J17:M17)</f>
        <v>163674793</v>
      </c>
      <c r="O17" s="23">
        <v>64000819</v>
      </c>
      <c r="P17" s="23">
        <v>5486227</v>
      </c>
      <c r="Q17" s="26">
        <f t="shared" si="1"/>
        <v>69487046</v>
      </c>
      <c r="R17" s="26">
        <f t="shared" si="2"/>
        <v>227675612</v>
      </c>
      <c r="S17" s="26">
        <f t="shared" si="3"/>
        <v>233161839</v>
      </c>
      <c r="T17" s="33"/>
      <c r="U17" s="14">
        <f t="shared" si="0"/>
        <v>2249916</v>
      </c>
      <c r="V17" s="2"/>
      <c r="W17" s="2"/>
      <c r="X17" s="2"/>
      <c r="Y17" s="2"/>
      <c r="AA17" s="3"/>
    </row>
    <row r="18" spans="1:27" x14ac:dyDescent="0.25">
      <c r="A18" s="10" t="s">
        <v>10</v>
      </c>
      <c r="B18" s="13">
        <v>2024</v>
      </c>
      <c r="C18" s="26"/>
      <c r="D18" s="26"/>
      <c r="E18" s="26"/>
      <c r="F18" s="26"/>
      <c r="G18" s="26"/>
      <c r="H18" s="26"/>
      <c r="I18" s="26">
        <v>255848953</v>
      </c>
      <c r="J18" s="40">
        <v>255848953</v>
      </c>
      <c r="K18" s="26"/>
      <c r="L18" s="26"/>
      <c r="M18" s="23">
        <v>1996412</v>
      </c>
      <c r="N18" s="26">
        <f>SUM(J18:M18)</f>
        <v>257845365</v>
      </c>
      <c r="O18" s="23">
        <v>157894778</v>
      </c>
      <c r="P18" s="23">
        <v>12913074</v>
      </c>
      <c r="Q18" s="26">
        <f t="shared" si="1"/>
        <v>170807852</v>
      </c>
      <c r="R18" s="26">
        <f t="shared" si="2"/>
        <v>415740143</v>
      </c>
      <c r="S18" s="26">
        <f t="shared" si="3"/>
        <v>428653217</v>
      </c>
      <c r="T18" s="33"/>
      <c r="U18" s="14">
        <f t="shared" si="0"/>
        <v>0</v>
      </c>
      <c r="V18" s="2"/>
      <c r="W18" s="2"/>
      <c r="X18" s="2"/>
      <c r="Y18" s="2"/>
      <c r="AA18" s="3"/>
    </row>
    <row r="19" spans="1:27" x14ac:dyDescent="0.25">
      <c r="A19" s="10" t="s">
        <v>11</v>
      </c>
      <c r="B19" s="13">
        <v>2024</v>
      </c>
      <c r="C19" s="26">
        <v>202748</v>
      </c>
      <c r="D19" s="26">
        <v>2718911</v>
      </c>
      <c r="E19" s="26">
        <v>1509090</v>
      </c>
      <c r="F19" s="26">
        <v>731680</v>
      </c>
      <c r="G19" s="26"/>
      <c r="H19" s="26">
        <v>4636</v>
      </c>
      <c r="I19" s="26">
        <v>156150642</v>
      </c>
      <c r="J19" s="40">
        <v>161317708</v>
      </c>
      <c r="K19" s="26"/>
      <c r="L19" s="26"/>
      <c r="M19" s="23">
        <v>1649946</v>
      </c>
      <c r="N19" s="26">
        <f>SUM(J19:M19)</f>
        <v>162967654</v>
      </c>
      <c r="O19" s="23">
        <v>235563070</v>
      </c>
      <c r="P19" s="23">
        <v>26904271</v>
      </c>
      <c r="Q19" s="26">
        <f t="shared" si="1"/>
        <v>262467341</v>
      </c>
      <c r="R19" s="26">
        <f t="shared" si="2"/>
        <v>398530724</v>
      </c>
      <c r="S19" s="26">
        <f t="shared" si="3"/>
        <v>425434995</v>
      </c>
      <c r="T19" s="33"/>
      <c r="U19" s="14">
        <f t="shared" si="0"/>
        <v>4430749</v>
      </c>
      <c r="V19" s="2"/>
      <c r="W19" s="2"/>
      <c r="X19" s="2"/>
      <c r="Y19" s="2"/>
      <c r="AA19" s="3"/>
    </row>
    <row r="20" spans="1:27" x14ac:dyDescent="0.25">
      <c r="A20" s="10" t="s">
        <v>20</v>
      </c>
      <c r="B20" s="13">
        <v>2024</v>
      </c>
      <c r="C20" s="26">
        <v>171133</v>
      </c>
      <c r="D20" s="26">
        <v>710392</v>
      </c>
      <c r="E20" s="26">
        <v>974049</v>
      </c>
      <c r="F20" s="26">
        <v>1046865</v>
      </c>
      <c r="G20" s="26"/>
      <c r="H20" s="30"/>
      <c r="I20" s="26">
        <v>259639978</v>
      </c>
      <c r="J20" s="40">
        <v>262542417</v>
      </c>
      <c r="K20" s="26">
        <v>30093492</v>
      </c>
      <c r="L20" s="26">
        <v>1625537</v>
      </c>
      <c r="M20" s="23">
        <v>1590202</v>
      </c>
      <c r="N20" s="26">
        <f>SUM(J20:M20)</f>
        <v>295851648</v>
      </c>
      <c r="O20" s="23">
        <v>211473047</v>
      </c>
      <c r="P20" s="23">
        <v>42396157</v>
      </c>
      <c r="Q20" s="26">
        <f t="shared" si="1"/>
        <v>253869204</v>
      </c>
      <c r="R20" s="26">
        <f t="shared" si="2"/>
        <v>507324695</v>
      </c>
      <c r="S20" s="26">
        <f t="shared" si="3"/>
        <v>549720852</v>
      </c>
      <c r="T20" s="33"/>
      <c r="U20" s="14">
        <f t="shared" si="0"/>
        <v>1855574</v>
      </c>
      <c r="V20" s="2"/>
      <c r="W20" s="2"/>
      <c r="X20" s="2"/>
      <c r="Y20" s="2"/>
      <c r="AA20" s="3"/>
    </row>
    <row r="21" spans="1:27" x14ac:dyDescent="0.25">
      <c r="A21" s="10" t="s">
        <v>12</v>
      </c>
      <c r="B21" s="13">
        <v>2024</v>
      </c>
      <c r="C21" s="26">
        <v>183604</v>
      </c>
      <c r="D21" s="26">
        <v>8630078</v>
      </c>
      <c r="E21" s="26">
        <v>1548740</v>
      </c>
      <c r="F21" s="26"/>
      <c r="G21" s="26">
        <v>694592</v>
      </c>
      <c r="H21" s="26">
        <v>452725</v>
      </c>
      <c r="I21" s="26">
        <v>310500788</v>
      </c>
      <c r="J21" s="40">
        <v>322010528</v>
      </c>
      <c r="K21" s="26">
        <v>44500599</v>
      </c>
      <c r="L21" s="26">
        <v>2450097</v>
      </c>
      <c r="M21" s="23">
        <v>1478265</v>
      </c>
      <c r="N21" s="26">
        <f>SUM(J21:M21)</f>
        <v>370439489</v>
      </c>
      <c r="O21" s="23">
        <v>316987122</v>
      </c>
      <c r="P21" s="23">
        <v>34980051</v>
      </c>
      <c r="Q21" s="26">
        <f t="shared" si="1"/>
        <v>351967173</v>
      </c>
      <c r="R21" s="26">
        <f t="shared" si="2"/>
        <v>687426611</v>
      </c>
      <c r="S21" s="26">
        <f t="shared" si="3"/>
        <v>722406662</v>
      </c>
      <c r="T21" s="33"/>
      <c r="U21" s="14">
        <f t="shared" si="0"/>
        <v>10362422</v>
      </c>
      <c r="V21" s="2"/>
      <c r="W21" s="2"/>
      <c r="X21" s="2"/>
      <c r="Y21" s="2"/>
      <c r="AA21" s="3"/>
    </row>
    <row r="22" spans="1:27" x14ac:dyDescent="0.25">
      <c r="A22" s="10" t="s">
        <v>13</v>
      </c>
      <c r="B22" s="13">
        <v>2024</v>
      </c>
      <c r="C22" s="26">
        <v>117111</v>
      </c>
      <c r="D22" s="26">
        <v>1706438</v>
      </c>
      <c r="E22" s="26">
        <v>256260</v>
      </c>
      <c r="F22" s="29"/>
      <c r="G22" s="26">
        <v>318252</v>
      </c>
      <c r="H22" s="26"/>
      <c r="I22" s="26">
        <v>88888298</v>
      </c>
      <c r="J22" s="40">
        <v>91286359</v>
      </c>
      <c r="K22" s="26"/>
      <c r="L22" s="26"/>
      <c r="M22" s="23">
        <v>1354035</v>
      </c>
      <c r="N22" s="26">
        <f>SUM(J22:M22)</f>
        <v>92640394</v>
      </c>
      <c r="O22" s="23">
        <v>55173399</v>
      </c>
      <c r="P22" s="23">
        <v>4958132</v>
      </c>
      <c r="Q22" s="26">
        <f t="shared" si="1"/>
        <v>60131531</v>
      </c>
      <c r="R22" s="26">
        <f t="shared" si="2"/>
        <v>147813793</v>
      </c>
      <c r="S22" s="26">
        <f t="shared" si="3"/>
        <v>152771925</v>
      </c>
      <c r="T22" s="33"/>
      <c r="U22" s="14">
        <f t="shared" si="0"/>
        <v>2079809</v>
      </c>
      <c r="V22" s="2"/>
      <c r="W22" s="2"/>
      <c r="X22" s="2"/>
      <c r="Y22" s="2"/>
      <c r="AA22" s="3"/>
    </row>
    <row r="23" spans="1:27" x14ac:dyDescent="0.25">
      <c r="A23" s="10" t="s">
        <v>21</v>
      </c>
      <c r="B23" s="13">
        <v>2024</v>
      </c>
      <c r="C23" s="26">
        <v>317869</v>
      </c>
      <c r="D23" s="26">
        <v>5152162</v>
      </c>
      <c r="E23" s="26">
        <v>4270356</v>
      </c>
      <c r="F23" s="26">
        <v>365840</v>
      </c>
      <c r="G23" s="26">
        <v>1566929</v>
      </c>
      <c r="H23" s="26">
        <v>1192769</v>
      </c>
      <c r="I23" s="26">
        <v>216391349</v>
      </c>
      <c r="J23" s="40">
        <v>229257274</v>
      </c>
      <c r="K23" s="26">
        <v>16204188</v>
      </c>
      <c r="L23" s="26">
        <v>872589</v>
      </c>
      <c r="M23" s="23">
        <v>8982754</v>
      </c>
      <c r="N23" s="26">
        <f>SUM(J23:M23)</f>
        <v>255316805</v>
      </c>
      <c r="O23" s="23">
        <v>144003696</v>
      </c>
      <c r="P23" s="23">
        <v>5918697</v>
      </c>
      <c r="Q23" s="26">
        <f t="shared" si="1"/>
        <v>149922393</v>
      </c>
      <c r="R23" s="26">
        <f t="shared" si="2"/>
        <v>399320501</v>
      </c>
      <c r="S23" s="26">
        <f t="shared" si="3"/>
        <v>405239198</v>
      </c>
      <c r="T23" s="33"/>
      <c r="U23" s="14">
        <f t="shared" si="0"/>
        <v>9740387</v>
      </c>
      <c r="V23" s="2"/>
      <c r="W23" s="2"/>
      <c r="X23" s="2"/>
      <c r="Y23" s="2"/>
      <c r="AA23" s="3"/>
    </row>
    <row r="24" spans="1:27" x14ac:dyDescent="0.25">
      <c r="A24" s="10" t="s">
        <v>38</v>
      </c>
      <c r="B24" s="13">
        <v>2024</v>
      </c>
      <c r="C24" s="26">
        <v>93534</v>
      </c>
      <c r="D24" s="26">
        <v>3942616</v>
      </c>
      <c r="E24" s="26">
        <v>3626763</v>
      </c>
      <c r="F24" s="26"/>
      <c r="G24" s="26"/>
      <c r="H24" s="26">
        <v>409665</v>
      </c>
      <c r="I24" s="26">
        <v>75716611</v>
      </c>
      <c r="J24" s="40">
        <v>83789191</v>
      </c>
      <c r="K24" s="26">
        <v>19250088</v>
      </c>
      <c r="L24" s="26">
        <v>1053156</v>
      </c>
      <c r="M24" s="23">
        <v>996864</v>
      </c>
      <c r="N24" s="26">
        <f>SUM(J24:M24)</f>
        <v>105089299</v>
      </c>
      <c r="O24" s="23">
        <v>66121312</v>
      </c>
      <c r="P24" s="23">
        <v>3231915</v>
      </c>
      <c r="Q24" s="26">
        <f t="shared" si="1"/>
        <v>69353227</v>
      </c>
      <c r="R24" s="26">
        <f t="shared" si="2"/>
        <v>171210611</v>
      </c>
      <c r="S24" s="26">
        <f t="shared" si="3"/>
        <v>174442526</v>
      </c>
      <c r="T24" s="33"/>
      <c r="U24" s="14">
        <f t="shared" si="0"/>
        <v>7662913</v>
      </c>
      <c r="V24" s="2"/>
      <c r="W24" s="2"/>
      <c r="X24" s="2"/>
      <c r="Y24" s="2"/>
      <c r="AA24" s="3"/>
    </row>
    <row r="25" spans="1:27" x14ac:dyDescent="0.25">
      <c r="A25" s="10" t="s">
        <v>23</v>
      </c>
      <c r="B25" s="13">
        <v>2024</v>
      </c>
      <c r="C25" s="26">
        <v>227947</v>
      </c>
      <c r="D25" s="26">
        <v>1264603</v>
      </c>
      <c r="E25" s="26">
        <v>1364301</v>
      </c>
      <c r="F25" s="26">
        <v>806255</v>
      </c>
      <c r="G25" s="26"/>
      <c r="H25" s="26"/>
      <c r="I25" s="26">
        <v>283479483</v>
      </c>
      <c r="J25" s="40">
        <v>287142589</v>
      </c>
      <c r="K25" s="26">
        <v>32652048</v>
      </c>
      <c r="L25" s="26">
        <v>1760535</v>
      </c>
      <c r="M25" s="23">
        <v>3250554</v>
      </c>
      <c r="N25" s="26">
        <f>SUM(J25:M25)</f>
        <v>324805726</v>
      </c>
      <c r="O25" s="23">
        <v>222379318</v>
      </c>
      <c r="P25" s="23">
        <v>30934043</v>
      </c>
      <c r="Q25" s="26">
        <f t="shared" si="1"/>
        <v>253313361</v>
      </c>
      <c r="R25" s="26">
        <f t="shared" si="2"/>
        <v>547185044</v>
      </c>
      <c r="S25" s="26">
        <f t="shared" si="3"/>
        <v>578119087</v>
      </c>
      <c r="T25" s="33"/>
      <c r="U25" s="14">
        <f t="shared" si="0"/>
        <v>2856851</v>
      </c>
      <c r="V25" s="2"/>
      <c r="W25" s="2"/>
      <c r="X25" s="2"/>
      <c r="Y25" s="2"/>
      <c r="AA25" s="3"/>
    </row>
    <row r="26" spans="1:27" ht="15.75" customHeight="1" x14ac:dyDescent="0.25">
      <c r="A26" s="10" t="s">
        <v>14</v>
      </c>
      <c r="B26" s="13">
        <v>2024</v>
      </c>
      <c r="C26" s="26">
        <v>195383</v>
      </c>
      <c r="D26" s="26">
        <v>4671253</v>
      </c>
      <c r="E26" s="26">
        <v>3694515</v>
      </c>
      <c r="F26" s="26"/>
      <c r="G26" s="26">
        <v>317375</v>
      </c>
      <c r="H26" s="26"/>
      <c r="I26" s="26">
        <v>293136923</v>
      </c>
      <c r="J26" s="40">
        <v>302015449</v>
      </c>
      <c r="K26" s="26"/>
      <c r="L26" s="26"/>
      <c r="M26" s="23">
        <v>4940822</v>
      </c>
      <c r="N26" s="26">
        <f>SUM(J26:M26)</f>
        <v>306956271</v>
      </c>
      <c r="O26" s="23">
        <v>254507135</v>
      </c>
      <c r="P26" s="23">
        <v>19156451</v>
      </c>
      <c r="Q26" s="26">
        <f t="shared" si="1"/>
        <v>273663586</v>
      </c>
      <c r="R26" s="26">
        <f t="shared" si="2"/>
        <v>561463406</v>
      </c>
      <c r="S26" s="26">
        <f t="shared" si="3"/>
        <v>580619857</v>
      </c>
      <c r="T26" s="33"/>
      <c r="U26" s="14">
        <f t="shared" si="0"/>
        <v>8561151</v>
      </c>
      <c r="V26" s="2"/>
      <c r="W26" s="2"/>
      <c r="X26" s="2"/>
      <c r="Y26" s="2"/>
      <c r="AA26" s="3"/>
    </row>
    <row r="27" spans="1:27" x14ac:dyDescent="0.25">
      <c r="A27" s="10" t="s">
        <v>15</v>
      </c>
      <c r="B27" s="13">
        <v>2024</v>
      </c>
      <c r="C27" s="26">
        <v>336876</v>
      </c>
      <c r="D27" s="26">
        <v>3735200</v>
      </c>
      <c r="E27" s="26">
        <v>2377960</v>
      </c>
      <c r="F27" s="26">
        <v>1543113</v>
      </c>
      <c r="G27" s="26">
        <v>771769</v>
      </c>
      <c r="H27" s="26">
        <v>1230457</v>
      </c>
      <c r="I27" s="26">
        <v>266834468</v>
      </c>
      <c r="J27" s="40">
        <v>276829843</v>
      </c>
      <c r="K27" s="26"/>
      <c r="L27" s="26"/>
      <c r="M27" s="23">
        <v>1021707</v>
      </c>
      <c r="N27" s="26">
        <f>SUM(J27:M27)</f>
        <v>277851550</v>
      </c>
      <c r="O27" s="23">
        <v>229907823</v>
      </c>
      <c r="P27" s="23">
        <v>26714518</v>
      </c>
      <c r="Q27" s="26">
        <f t="shared" si="1"/>
        <v>256622341</v>
      </c>
      <c r="R27" s="26">
        <f t="shared" si="2"/>
        <v>507759373</v>
      </c>
      <c r="S27" s="26">
        <f t="shared" si="3"/>
        <v>534473891</v>
      </c>
      <c r="T27" s="33"/>
      <c r="U27" s="14">
        <f t="shared" si="0"/>
        <v>6450036</v>
      </c>
      <c r="V27" s="2"/>
      <c r="W27" s="2"/>
      <c r="X27" s="2"/>
      <c r="Y27" s="2"/>
      <c r="AA27" s="3"/>
    </row>
    <row r="28" spans="1:27" x14ac:dyDescent="0.25">
      <c r="A28" s="10" t="s">
        <v>28</v>
      </c>
      <c r="B28" s="13">
        <v>2024</v>
      </c>
      <c r="C28" s="26"/>
      <c r="D28" s="26">
        <v>6003288</v>
      </c>
      <c r="E28" s="26">
        <v>2240770</v>
      </c>
      <c r="F28" s="26"/>
      <c r="G28" s="26">
        <v>192942</v>
      </c>
      <c r="H28" s="26"/>
      <c r="I28" s="26">
        <v>212243602</v>
      </c>
      <c r="J28" s="40">
        <v>220680601</v>
      </c>
      <c r="K28" s="26"/>
      <c r="L28" s="26"/>
      <c r="M28" s="23">
        <v>3176331</v>
      </c>
      <c r="N28" s="26">
        <f>SUM(J28:M28)</f>
        <v>223856932</v>
      </c>
      <c r="O28" s="23">
        <v>141341593</v>
      </c>
      <c r="P28" s="23">
        <v>14492578</v>
      </c>
      <c r="Q28" s="26">
        <f t="shared" si="1"/>
        <v>155834171</v>
      </c>
      <c r="R28" s="26">
        <f t="shared" si="2"/>
        <v>365198525</v>
      </c>
      <c r="S28" s="26">
        <f t="shared" si="3"/>
        <v>379691103</v>
      </c>
      <c r="T28" s="33"/>
      <c r="U28" s="14">
        <f t="shared" si="0"/>
        <v>8244058</v>
      </c>
      <c r="V28" s="2"/>
      <c r="W28" s="2"/>
      <c r="X28" s="2"/>
      <c r="Y28" s="2"/>
      <c r="AA28" s="3"/>
    </row>
    <row r="29" spans="1:27" x14ac:dyDescent="0.25">
      <c r="A29" s="10" t="s">
        <v>16</v>
      </c>
      <c r="B29" s="13">
        <v>2024</v>
      </c>
      <c r="C29" s="26">
        <v>322174</v>
      </c>
      <c r="D29" s="26">
        <v>5637712</v>
      </c>
      <c r="E29" s="26">
        <v>3266703</v>
      </c>
      <c r="F29" s="26"/>
      <c r="G29" s="26"/>
      <c r="H29" s="26"/>
      <c r="I29" s="26">
        <v>86435713</v>
      </c>
      <c r="J29" s="40">
        <v>95662301</v>
      </c>
      <c r="K29" s="26"/>
      <c r="L29" s="26"/>
      <c r="M29" s="23">
        <v>3576402</v>
      </c>
      <c r="N29" s="26">
        <f>SUM(J29:M29)</f>
        <v>99238703</v>
      </c>
      <c r="O29" s="23">
        <v>53878109</v>
      </c>
      <c r="P29" s="23">
        <v>2244921</v>
      </c>
      <c r="Q29" s="26">
        <f t="shared" si="1"/>
        <v>56123030</v>
      </c>
      <c r="R29" s="26">
        <f t="shared" si="2"/>
        <v>153116812</v>
      </c>
      <c r="S29" s="26">
        <f t="shared" si="3"/>
        <v>155361733</v>
      </c>
      <c r="T29" s="33"/>
      <c r="U29" s="14">
        <f t="shared" si="0"/>
        <v>9226589</v>
      </c>
      <c r="V29" s="2"/>
      <c r="W29" s="2"/>
      <c r="X29" s="2"/>
      <c r="Y29" s="2"/>
      <c r="AA29" s="3"/>
    </row>
    <row r="30" spans="1:27" x14ac:dyDescent="0.25">
      <c r="A30" s="10" t="s">
        <v>29</v>
      </c>
      <c r="B30" s="13">
        <v>2024</v>
      </c>
      <c r="C30" s="26">
        <v>61800</v>
      </c>
      <c r="D30" s="26">
        <v>820325</v>
      </c>
      <c r="E30" s="26"/>
      <c r="F30" s="26"/>
      <c r="G30" s="26"/>
      <c r="H30" s="26"/>
      <c r="I30" s="26">
        <v>138693568</v>
      </c>
      <c r="J30" s="40">
        <v>139575693</v>
      </c>
      <c r="K30" s="26"/>
      <c r="L30" s="26"/>
      <c r="M30" s="23">
        <v>3016026</v>
      </c>
      <c r="N30" s="26">
        <f>SUM(J30:M30)</f>
        <v>142591719</v>
      </c>
      <c r="O30" s="23">
        <v>64638883</v>
      </c>
      <c r="P30" s="23">
        <v>7182098</v>
      </c>
      <c r="Q30" s="26">
        <f t="shared" si="1"/>
        <v>71820981</v>
      </c>
      <c r="R30" s="26">
        <f t="shared" si="2"/>
        <v>207230602</v>
      </c>
      <c r="S30" s="26">
        <f t="shared" si="3"/>
        <v>214412700</v>
      </c>
      <c r="T30" s="33"/>
      <c r="U30" s="14">
        <f t="shared" si="0"/>
        <v>882125</v>
      </c>
      <c r="V30" s="2"/>
      <c r="W30" s="2"/>
      <c r="X30" s="2"/>
      <c r="Y30" s="2"/>
      <c r="AA30" s="3"/>
    </row>
    <row r="31" spans="1:27" x14ac:dyDescent="0.25">
      <c r="A31" s="10" t="s">
        <v>31</v>
      </c>
      <c r="B31" s="13">
        <v>2024</v>
      </c>
      <c r="C31" s="26"/>
      <c r="D31" s="26">
        <v>850155</v>
      </c>
      <c r="E31" s="26">
        <v>1152396</v>
      </c>
      <c r="F31" s="26"/>
      <c r="G31" s="26"/>
      <c r="H31" s="26"/>
      <c r="I31" s="26">
        <v>156712126</v>
      </c>
      <c r="J31" s="40">
        <v>158714677</v>
      </c>
      <c r="K31" s="26"/>
      <c r="L31" s="26"/>
      <c r="M31" s="23">
        <v>4395195</v>
      </c>
      <c r="N31" s="26">
        <f>SUM(J31:M31)</f>
        <v>163109872</v>
      </c>
      <c r="O31" s="23">
        <v>86337032</v>
      </c>
      <c r="P31" s="23">
        <v>3803916</v>
      </c>
      <c r="Q31" s="26">
        <f t="shared" si="1"/>
        <v>90140948</v>
      </c>
      <c r="R31" s="26">
        <f t="shared" si="2"/>
        <v>249446904</v>
      </c>
      <c r="S31" s="26">
        <f t="shared" si="3"/>
        <v>253250820</v>
      </c>
      <c r="T31" s="33"/>
      <c r="U31" s="14">
        <f t="shared" si="0"/>
        <v>2002551</v>
      </c>
      <c r="V31" s="2"/>
      <c r="W31" s="2"/>
      <c r="X31" s="2"/>
      <c r="Y31" s="2"/>
      <c r="AA31" s="3"/>
    </row>
    <row r="32" spans="1:27" x14ac:dyDescent="0.25">
      <c r="A32" s="10" t="s">
        <v>17</v>
      </c>
      <c r="B32" s="13">
        <v>2024</v>
      </c>
      <c r="C32" s="26">
        <v>171133</v>
      </c>
      <c r="D32" s="26">
        <v>3986994</v>
      </c>
      <c r="E32" s="26"/>
      <c r="F32" s="26"/>
      <c r="G32" s="26">
        <v>694592</v>
      </c>
      <c r="H32" s="26"/>
      <c r="I32" s="26">
        <v>157194940</v>
      </c>
      <c r="J32" s="40">
        <v>162047659</v>
      </c>
      <c r="K32" s="26"/>
      <c r="L32" s="26"/>
      <c r="M32" s="23">
        <v>3017328</v>
      </c>
      <c r="N32" s="26">
        <f>SUM(J32:M32)</f>
        <v>165064987</v>
      </c>
      <c r="O32" s="23">
        <v>141170973</v>
      </c>
      <c r="P32" s="23">
        <v>15699667</v>
      </c>
      <c r="Q32" s="26">
        <f t="shared" si="1"/>
        <v>156870640</v>
      </c>
      <c r="R32" s="26">
        <f t="shared" si="2"/>
        <v>306235960</v>
      </c>
      <c r="S32" s="26">
        <f t="shared" si="3"/>
        <v>321935627</v>
      </c>
      <c r="T32" s="33"/>
      <c r="U32" s="14">
        <f t="shared" si="0"/>
        <v>4158127</v>
      </c>
      <c r="V32" s="2"/>
      <c r="W32" s="2"/>
      <c r="X32" s="2"/>
      <c r="Y32" s="2"/>
      <c r="AA32" s="3"/>
    </row>
    <row r="33" spans="1:33" x14ac:dyDescent="0.25">
      <c r="A33" s="10" t="s">
        <v>24</v>
      </c>
      <c r="B33" s="13">
        <v>2024</v>
      </c>
      <c r="C33" s="26">
        <v>81756</v>
      </c>
      <c r="D33" s="26">
        <v>1187426</v>
      </c>
      <c r="E33" s="26">
        <v>464329</v>
      </c>
      <c r="F33" s="26"/>
      <c r="G33" s="26"/>
      <c r="H33" s="26"/>
      <c r="I33" s="26">
        <v>288856592</v>
      </c>
      <c r="J33" s="40">
        <v>290590102</v>
      </c>
      <c r="K33" s="26">
        <v>27260805</v>
      </c>
      <c r="L33" s="26">
        <v>1500915</v>
      </c>
      <c r="M33" s="23">
        <v>2149788</v>
      </c>
      <c r="N33" s="26">
        <f>SUM(J33:M33)</f>
        <v>321501610</v>
      </c>
      <c r="O33" s="23">
        <v>224448830</v>
      </c>
      <c r="P33" s="23">
        <v>50729193</v>
      </c>
      <c r="Q33" s="26">
        <f t="shared" si="1"/>
        <v>275178023</v>
      </c>
      <c r="R33" s="26">
        <f t="shared" si="2"/>
        <v>545950440</v>
      </c>
      <c r="S33" s="26">
        <f t="shared" si="3"/>
        <v>596679633</v>
      </c>
      <c r="T33" s="33"/>
      <c r="U33" s="14">
        <f t="shared" si="0"/>
        <v>1733511</v>
      </c>
      <c r="V33" s="2"/>
      <c r="W33" s="2"/>
      <c r="X33" s="2"/>
      <c r="Y33" s="2"/>
      <c r="AA33" s="3"/>
    </row>
    <row r="34" spans="1:33" x14ac:dyDescent="0.25">
      <c r="A34" s="10" t="s">
        <v>32</v>
      </c>
      <c r="B34" s="13">
        <v>2024</v>
      </c>
      <c r="C34" s="26">
        <v>118965</v>
      </c>
      <c r="D34" s="26">
        <v>883714</v>
      </c>
      <c r="E34" s="26">
        <v>1673718</v>
      </c>
      <c r="F34" s="26"/>
      <c r="G34" s="31"/>
      <c r="H34" s="26"/>
      <c r="I34" s="26">
        <v>212571402</v>
      </c>
      <c r="J34" s="40">
        <v>215247799</v>
      </c>
      <c r="K34" s="26">
        <v>14163435</v>
      </c>
      <c r="L34" s="26">
        <v>789028</v>
      </c>
      <c r="M34" s="24">
        <v>3839894</v>
      </c>
      <c r="N34" s="26">
        <f>SUM(J34:M34)</f>
        <v>234040156</v>
      </c>
      <c r="O34" s="24">
        <v>68997338</v>
      </c>
      <c r="P34" s="24">
        <v>38811003</v>
      </c>
      <c r="Q34" s="26">
        <f t="shared" si="1"/>
        <v>107808341</v>
      </c>
      <c r="R34" s="26">
        <f t="shared" si="2"/>
        <v>303037494</v>
      </c>
      <c r="S34" s="26">
        <f t="shared" si="3"/>
        <v>341848497</v>
      </c>
      <c r="T34" s="33"/>
      <c r="U34" s="14">
        <f t="shared" si="0"/>
        <v>2676397</v>
      </c>
      <c r="V34" s="2"/>
      <c r="W34" s="2"/>
      <c r="X34" s="2"/>
      <c r="Y34" s="2"/>
      <c r="AA34" s="3"/>
    </row>
    <row r="35" spans="1:33" x14ac:dyDescent="0.25">
      <c r="A35" s="10" t="s">
        <v>22</v>
      </c>
      <c r="B35" s="13">
        <v>2024</v>
      </c>
      <c r="C35" s="26">
        <v>28737</v>
      </c>
      <c r="D35" s="26">
        <v>353410</v>
      </c>
      <c r="E35" s="26">
        <v>184618</v>
      </c>
      <c r="F35" s="26"/>
      <c r="G35" s="26">
        <v>125858</v>
      </c>
      <c r="H35" s="26"/>
      <c r="I35" s="26">
        <v>103611156</v>
      </c>
      <c r="J35" s="40">
        <v>104303779</v>
      </c>
      <c r="K35" s="26">
        <v>9137700</v>
      </c>
      <c r="L35" s="26">
        <v>503100</v>
      </c>
      <c r="M35" s="23">
        <v>2915233</v>
      </c>
      <c r="N35" s="26">
        <f>SUM(J35:M35)</f>
        <v>116859812</v>
      </c>
      <c r="O35" s="23">
        <v>70018419</v>
      </c>
      <c r="P35" s="23">
        <v>11175027</v>
      </c>
      <c r="Q35" s="26">
        <f t="shared" si="1"/>
        <v>81193446</v>
      </c>
      <c r="R35" s="26">
        <f t="shared" si="2"/>
        <v>186878231</v>
      </c>
      <c r="S35" s="26">
        <f t="shared" si="3"/>
        <v>198053258</v>
      </c>
      <c r="T35" s="33"/>
      <c r="U35" s="14">
        <f t="shared" si="0"/>
        <v>566765</v>
      </c>
      <c r="V35" s="2"/>
      <c r="W35" s="2"/>
      <c r="X35" s="2"/>
      <c r="Y35" s="2"/>
      <c r="AA35" s="3"/>
    </row>
    <row r="36" spans="1:33" x14ac:dyDescent="0.25">
      <c r="A36" s="10" t="s">
        <v>27</v>
      </c>
      <c r="B36" s="13">
        <v>2024</v>
      </c>
      <c r="C36" s="26">
        <v>125501</v>
      </c>
      <c r="D36" s="26">
        <v>4699900</v>
      </c>
      <c r="E36" s="26">
        <v>4271182</v>
      </c>
      <c r="F36" s="26">
        <v>1419459</v>
      </c>
      <c r="G36" s="26">
        <v>771769</v>
      </c>
      <c r="H36" s="26"/>
      <c r="I36" s="26">
        <v>256385969</v>
      </c>
      <c r="J36" s="40">
        <v>267673781</v>
      </c>
      <c r="K36" s="26">
        <v>36032997</v>
      </c>
      <c r="L36" s="26">
        <v>1793893</v>
      </c>
      <c r="M36" s="23">
        <v>1568050</v>
      </c>
      <c r="N36" s="26">
        <f>SUM(J36:M36)</f>
        <v>307068721</v>
      </c>
      <c r="O36" s="23">
        <v>203448287</v>
      </c>
      <c r="P36" s="23">
        <v>60320660</v>
      </c>
      <c r="Q36" s="26">
        <f t="shared" si="1"/>
        <v>263768947</v>
      </c>
      <c r="R36" s="26">
        <f t="shared" si="2"/>
        <v>510517008</v>
      </c>
      <c r="S36" s="26">
        <f t="shared" si="3"/>
        <v>570837668</v>
      </c>
      <c r="T36" s="33"/>
      <c r="U36" s="14">
        <f t="shared" si="0"/>
        <v>9096583</v>
      </c>
      <c r="V36" s="2"/>
      <c r="W36" s="2"/>
      <c r="X36" s="2"/>
      <c r="Y36" s="2"/>
      <c r="AA36" s="3"/>
    </row>
    <row r="37" spans="1:33" x14ac:dyDescent="0.25">
      <c r="A37" s="10" t="s">
        <v>30</v>
      </c>
      <c r="B37" s="13">
        <v>2024</v>
      </c>
      <c r="C37" s="26">
        <v>126294</v>
      </c>
      <c r="D37" s="26">
        <v>2982456</v>
      </c>
      <c r="E37" s="26">
        <v>1989255</v>
      </c>
      <c r="F37" s="26"/>
      <c r="G37" s="26">
        <v>1818407</v>
      </c>
      <c r="H37" s="26">
        <v>846029</v>
      </c>
      <c r="I37" s="26">
        <v>208975121</v>
      </c>
      <c r="J37" s="40">
        <v>216737562</v>
      </c>
      <c r="K37" s="26"/>
      <c r="L37" s="26"/>
      <c r="M37" s="23">
        <v>1539864</v>
      </c>
      <c r="N37" s="26">
        <f>SUM(J37:M37)</f>
        <v>218277426</v>
      </c>
      <c r="O37" s="23">
        <v>225895307</v>
      </c>
      <c r="P37" s="23">
        <v>34296010</v>
      </c>
      <c r="Q37" s="26">
        <f t="shared" si="1"/>
        <v>260191317</v>
      </c>
      <c r="R37" s="26">
        <f t="shared" si="2"/>
        <v>444172733</v>
      </c>
      <c r="S37" s="26">
        <f t="shared" si="3"/>
        <v>478468743</v>
      </c>
      <c r="T37" s="33"/>
      <c r="U37" s="14">
        <f t="shared" si="0"/>
        <v>5098005</v>
      </c>
      <c r="V37" s="2"/>
      <c r="W37" s="2"/>
      <c r="X37" s="2"/>
      <c r="Y37" s="2"/>
      <c r="AA37" s="3"/>
    </row>
    <row r="38" spans="1:33" x14ac:dyDescent="0.25">
      <c r="A38" s="10" t="s">
        <v>34</v>
      </c>
      <c r="B38" s="13">
        <v>2024</v>
      </c>
      <c r="C38" s="26">
        <v>216168</v>
      </c>
      <c r="D38" s="26">
        <v>7534940</v>
      </c>
      <c r="E38" s="26">
        <v>1687015</v>
      </c>
      <c r="F38" s="26"/>
      <c r="G38" s="26">
        <v>463062</v>
      </c>
      <c r="H38" s="26"/>
      <c r="I38" s="26">
        <v>127736799</v>
      </c>
      <c r="J38" s="40">
        <v>137637984</v>
      </c>
      <c r="K38" s="26"/>
      <c r="L38" s="26"/>
      <c r="M38" s="23">
        <v>1064482</v>
      </c>
      <c r="N38" s="26">
        <f>SUM(J38:M38)</f>
        <v>138702466</v>
      </c>
      <c r="O38" s="23">
        <v>84982376</v>
      </c>
      <c r="P38" s="23">
        <v>8447095</v>
      </c>
      <c r="Q38" s="26">
        <f t="shared" si="1"/>
        <v>93429471</v>
      </c>
      <c r="R38" s="26">
        <f t="shared" si="2"/>
        <v>223684842</v>
      </c>
      <c r="S38" s="26">
        <f t="shared" si="3"/>
        <v>232131937</v>
      </c>
      <c r="T38" s="33"/>
      <c r="U38" s="14">
        <f t="shared" si="0"/>
        <v>9438123</v>
      </c>
      <c r="V38" s="2"/>
      <c r="W38" s="2"/>
      <c r="X38" s="2"/>
      <c r="Y38" s="2"/>
      <c r="AA38" s="3"/>
    </row>
    <row r="39" spans="1:33" x14ac:dyDescent="0.25">
      <c r="A39" s="10" t="s">
        <v>25</v>
      </c>
      <c r="B39" s="13">
        <v>2024</v>
      </c>
      <c r="C39" s="26">
        <v>260510</v>
      </c>
      <c r="D39" s="26">
        <v>801681</v>
      </c>
      <c r="E39" s="26">
        <v>365840</v>
      </c>
      <c r="F39" s="26">
        <v>91460</v>
      </c>
      <c r="G39" s="26"/>
      <c r="H39" s="26"/>
      <c r="I39" s="26">
        <v>145681888</v>
      </c>
      <c r="J39" s="40">
        <v>147201380</v>
      </c>
      <c r="K39" s="26">
        <v>24610872</v>
      </c>
      <c r="L39" s="26">
        <v>1034709</v>
      </c>
      <c r="M39" s="23">
        <v>1113691</v>
      </c>
      <c r="N39" s="26">
        <f>SUM(J39:M39)</f>
        <v>173960652</v>
      </c>
      <c r="O39" s="23">
        <v>138103685</v>
      </c>
      <c r="P39" s="23">
        <v>14200248</v>
      </c>
      <c r="Q39" s="26">
        <f t="shared" si="1"/>
        <v>152303933</v>
      </c>
      <c r="R39" s="26">
        <f t="shared" si="2"/>
        <v>312064337</v>
      </c>
      <c r="S39" s="26">
        <f t="shared" si="3"/>
        <v>326264585</v>
      </c>
      <c r="T39" s="33"/>
      <c r="U39" s="14">
        <f t="shared" si="0"/>
        <v>1428031</v>
      </c>
      <c r="V39" s="2"/>
      <c r="W39" s="2"/>
      <c r="X39" s="2"/>
      <c r="Y39" s="2"/>
      <c r="AA39" s="3"/>
    </row>
    <row r="40" spans="1:33" x14ac:dyDescent="0.25">
      <c r="A40" s="10" t="s">
        <v>35</v>
      </c>
      <c r="B40" s="13">
        <v>2024</v>
      </c>
      <c r="C40" s="26">
        <v>218550</v>
      </c>
      <c r="D40" s="26">
        <v>3725664</v>
      </c>
      <c r="E40" s="26">
        <v>4193655</v>
      </c>
      <c r="F40" s="26">
        <v>548760</v>
      </c>
      <c r="G40" s="26"/>
      <c r="H40" s="26">
        <v>1250465</v>
      </c>
      <c r="I40" s="26">
        <v>270634949</v>
      </c>
      <c r="J40" s="40">
        <v>280572043</v>
      </c>
      <c r="K40" s="26">
        <v>15259959</v>
      </c>
      <c r="L40" s="26">
        <v>840177</v>
      </c>
      <c r="M40" s="23">
        <v>4614815</v>
      </c>
      <c r="N40" s="26">
        <f>SUM(J40:M40)</f>
        <v>301286994</v>
      </c>
      <c r="O40" s="23">
        <v>228290534</v>
      </c>
      <c r="P40" s="23">
        <v>11057427</v>
      </c>
      <c r="Q40" s="26">
        <f t="shared" si="1"/>
        <v>239347961</v>
      </c>
      <c r="R40" s="26">
        <f t="shared" si="2"/>
        <v>529577528</v>
      </c>
      <c r="S40" s="26">
        <f t="shared" si="3"/>
        <v>540634955</v>
      </c>
      <c r="T40" s="33"/>
      <c r="U40" s="14">
        <f t="shared" si="0"/>
        <v>8137869</v>
      </c>
      <c r="V40" s="2"/>
      <c r="W40" s="2"/>
      <c r="X40" s="2"/>
      <c r="Y40" s="2"/>
      <c r="AA40" s="3"/>
    </row>
    <row r="41" spans="1:33" x14ac:dyDescent="0.25">
      <c r="A41" s="10" t="s">
        <v>33</v>
      </c>
      <c r="B41" s="13">
        <v>2024</v>
      </c>
      <c r="C41" s="26">
        <v>305545</v>
      </c>
      <c r="D41" s="26">
        <v>3129153</v>
      </c>
      <c r="E41" s="26">
        <v>6557101</v>
      </c>
      <c r="F41" s="26">
        <v>1908694</v>
      </c>
      <c r="G41" s="26">
        <v>1827594</v>
      </c>
      <c r="H41" s="26"/>
      <c r="I41" s="26">
        <v>138582936</v>
      </c>
      <c r="J41" s="40">
        <v>152311023</v>
      </c>
      <c r="K41" s="26">
        <v>8406684</v>
      </c>
      <c r="L41" s="26">
        <v>488007</v>
      </c>
      <c r="M41" s="23">
        <v>5367076</v>
      </c>
      <c r="N41" s="26">
        <f>SUM(J41:M41)</f>
        <v>166572790</v>
      </c>
      <c r="O41" s="23">
        <v>116341674</v>
      </c>
      <c r="P41" s="23">
        <v>14329148</v>
      </c>
      <c r="Q41" s="26">
        <f t="shared" si="1"/>
        <v>130670822</v>
      </c>
      <c r="R41" s="26">
        <f t="shared" si="2"/>
        <v>282914464</v>
      </c>
      <c r="S41" s="26">
        <f t="shared" si="3"/>
        <v>297243612</v>
      </c>
      <c r="T41" s="33"/>
      <c r="U41" s="14">
        <f t="shared" si="0"/>
        <v>9991799</v>
      </c>
      <c r="V41" s="2"/>
      <c r="W41" s="2"/>
      <c r="X41" s="2"/>
      <c r="Y41" s="2"/>
      <c r="AA41" s="3"/>
    </row>
    <row r="42" spans="1:33" s="8" customFormat="1" x14ac:dyDescent="0.25">
      <c r="A42" s="16" t="s">
        <v>61</v>
      </c>
      <c r="B42" s="17">
        <v>2024</v>
      </c>
      <c r="C42" s="25">
        <f>SUM(C4:C41)</f>
        <v>6246407</v>
      </c>
      <c r="D42" s="25">
        <f t="shared" ref="D42:U42" si="4">SUM(D4:D41)</f>
        <v>118867147.3</v>
      </c>
      <c r="E42" s="25">
        <f t="shared" si="4"/>
        <v>71874686.299999997</v>
      </c>
      <c r="F42" s="25">
        <f t="shared" si="4"/>
        <v>12210523</v>
      </c>
      <c r="G42" s="25">
        <f t="shared" si="4"/>
        <v>12252222</v>
      </c>
      <c r="H42" s="25">
        <f t="shared" si="4"/>
        <v>8433533</v>
      </c>
      <c r="I42" s="25">
        <f t="shared" si="4"/>
        <v>6972213650</v>
      </c>
      <c r="J42" s="41">
        <f t="shared" si="4"/>
        <v>7202098173.6000004</v>
      </c>
      <c r="K42" s="25">
        <f t="shared" si="4"/>
        <v>413968269</v>
      </c>
      <c r="L42" s="25">
        <f>SUM(L4:L41)</f>
        <v>22091381</v>
      </c>
      <c r="M42" s="25">
        <f>SUM(M4:M41)</f>
        <v>116694993</v>
      </c>
      <c r="N42" s="25">
        <f>SUM(N4:N41)</f>
        <v>7754852816.6000004</v>
      </c>
      <c r="O42" s="25">
        <f t="shared" ref="O42:S42" si="5">SUM(O4:O41)</f>
        <v>5319391781</v>
      </c>
      <c r="P42" s="25">
        <f t="shared" si="5"/>
        <v>645148636</v>
      </c>
      <c r="Q42" s="25">
        <f t="shared" si="5"/>
        <v>5964540417</v>
      </c>
      <c r="R42" s="25">
        <f t="shared" si="5"/>
        <v>13074244597.6</v>
      </c>
      <c r="S42" s="25">
        <f t="shared" si="5"/>
        <v>13719393233.6</v>
      </c>
      <c r="T42" s="34"/>
      <c r="U42" s="18">
        <f t="shared" si="4"/>
        <v>196988240.59999999</v>
      </c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 spans="1:33" x14ac:dyDescent="0.25">
      <c r="B43" s="3"/>
      <c r="C43" s="2"/>
      <c r="D43" s="2"/>
      <c r="E43" s="2"/>
      <c r="F43" s="2"/>
      <c r="G43" s="2"/>
      <c r="H43" s="2"/>
      <c r="I43" s="2"/>
      <c r="J43" s="4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AA43" s="2"/>
      <c r="AB43" s="2"/>
      <c r="AC43" s="2"/>
      <c r="AE43" s="3"/>
    </row>
    <row r="44" spans="1:33" x14ac:dyDescent="0.25">
      <c r="B44" s="3"/>
      <c r="C44" s="2"/>
      <c r="D44" s="2"/>
      <c r="E44" s="2"/>
      <c r="F44" s="2"/>
      <c r="G44" s="2"/>
      <c r="H44" s="2"/>
      <c r="I44" s="2"/>
      <c r="J44" s="4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AA44" s="2"/>
      <c r="AB44" s="2"/>
      <c r="AC44" s="2"/>
      <c r="AE44" s="3"/>
    </row>
    <row r="45" spans="1:33" ht="90" x14ac:dyDescent="0.25">
      <c r="A45" s="16" t="s">
        <v>37</v>
      </c>
      <c r="B45" s="11" t="s">
        <v>36</v>
      </c>
      <c r="C45" s="12" t="s">
        <v>62</v>
      </c>
      <c r="D45" s="11" t="s">
        <v>70</v>
      </c>
      <c r="E45" s="11" t="s">
        <v>80</v>
      </c>
      <c r="F45" s="11" t="s">
        <v>81</v>
      </c>
      <c r="G45" s="11" t="s">
        <v>82</v>
      </c>
      <c r="I45" s="18" t="s">
        <v>87</v>
      </c>
      <c r="J45" s="43" t="s">
        <v>88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33" ht="43.5" customHeight="1" x14ac:dyDescent="0.25">
      <c r="A46" s="19" t="s">
        <v>41</v>
      </c>
      <c r="B46" s="20">
        <v>2024</v>
      </c>
      <c r="C46" s="27">
        <v>2255894</v>
      </c>
      <c r="D46" s="26">
        <v>322818</v>
      </c>
      <c r="E46" s="26">
        <v>0</v>
      </c>
      <c r="F46" s="26">
        <f>D46+E46</f>
        <v>322818</v>
      </c>
      <c r="G46" s="26">
        <f>F46+C46</f>
        <v>2578712</v>
      </c>
      <c r="H46" s="2"/>
      <c r="I46" s="11" t="s">
        <v>83</v>
      </c>
      <c r="J46" s="43">
        <f>C55+N42</f>
        <v>7789188917.6000004</v>
      </c>
      <c r="M46" s="2"/>
    </row>
    <row r="47" spans="1:33" ht="30" x14ac:dyDescent="0.25">
      <c r="A47" s="10" t="s">
        <v>42</v>
      </c>
      <c r="B47" s="13">
        <v>2024</v>
      </c>
      <c r="C47" s="26">
        <v>11260456</v>
      </c>
      <c r="D47" s="26">
        <v>2237493</v>
      </c>
      <c r="E47" s="26">
        <v>618224</v>
      </c>
      <c r="F47" s="26">
        <f t="shared" ref="F47:F54" si="6">D47+E47</f>
        <v>2855717</v>
      </c>
      <c r="G47" s="26">
        <f t="shared" ref="G47:G54" si="7">F47+C47</f>
        <v>14116173</v>
      </c>
      <c r="I47" s="11" t="s">
        <v>84</v>
      </c>
      <c r="J47" s="43">
        <f>D55+O42</f>
        <v>5325725158</v>
      </c>
    </row>
    <row r="48" spans="1:33" s="4" customFormat="1" ht="30" x14ac:dyDescent="0.25">
      <c r="A48" s="10" t="s">
        <v>43</v>
      </c>
      <c r="B48" s="13">
        <v>2024</v>
      </c>
      <c r="C48" s="26">
        <v>4177910</v>
      </c>
      <c r="D48" s="27">
        <v>540658</v>
      </c>
      <c r="E48" s="27"/>
      <c r="F48" s="26">
        <f t="shared" si="6"/>
        <v>540658</v>
      </c>
      <c r="G48" s="26">
        <f t="shared" si="7"/>
        <v>4718568</v>
      </c>
      <c r="I48" s="11" t="s">
        <v>85</v>
      </c>
      <c r="J48" s="43">
        <f>E55+P42</f>
        <v>646188287</v>
      </c>
      <c r="N48"/>
      <c r="O48"/>
      <c r="P48"/>
      <c r="Q48"/>
      <c r="R48"/>
      <c r="S48"/>
      <c r="T48"/>
      <c r="U48"/>
    </row>
    <row r="49" spans="1:24" ht="30" x14ac:dyDescent="0.25">
      <c r="A49" s="10" t="s">
        <v>44</v>
      </c>
      <c r="B49" s="13">
        <v>2024</v>
      </c>
      <c r="C49" s="26">
        <v>2032491</v>
      </c>
      <c r="D49" s="26">
        <v>257395</v>
      </c>
      <c r="E49" s="26">
        <v>12861</v>
      </c>
      <c r="F49" s="26">
        <f t="shared" si="6"/>
        <v>270256</v>
      </c>
      <c r="G49" s="26">
        <f t="shared" si="7"/>
        <v>2302747</v>
      </c>
      <c r="H49" s="5"/>
      <c r="I49" s="11" t="s">
        <v>86</v>
      </c>
      <c r="J49" s="43">
        <f>SUM(J46:J48)</f>
        <v>13761102362.6</v>
      </c>
    </row>
    <row r="50" spans="1:24" x14ac:dyDescent="0.25">
      <c r="A50" s="10" t="s">
        <v>45</v>
      </c>
      <c r="B50" s="13">
        <v>2024</v>
      </c>
      <c r="C50" s="26">
        <v>7845515</v>
      </c>
      <c r="D50" s="26">
        <v>1127038</v>
      </c>
      <c r="E50" s="26">
        <v>339776</v>
      </c>
      <c r="F50" s="26">
        <f t="shared" si="6"/>
        <v>1466814</v>
      </c>
      <c r="G50" s="26">
        <f t="shared" si="7"/>
        <v>9312329</v>
      </c>
      <c r="H50" s="5"/>
      <c r="I50" s="3"/>
    </row>
    <row r="51" spans="1:24" x14ac:dyDescent="0.25">
      <c r="A51" s="10" t="s">
        <v>46</v>
      </c>
      <c r="B51" s="13">
        <v>2024</v>
      </c>
      <c r="C51" s="26">
        <v>2183814</v>
      </c>
      <c r="D51" s="26">
        <v>257984</v>
      </c>
      <c r="E51" s="26">
        <v>28665</v>
      </c>
      <c r="F51" s="26">
        <f t="shared" si="6"/>
        <v>286649</v>
      </c>
      <c r="G51" s="26">
        <f t="shared" si="7"/>
        <v>2470463</v>
      </c>
      <c r="H51" s="5"/>
      <c r="I51" s="3"/>
    </row>
    <row r="52" spans="1:24" x14ac:dyDescent="0.25">
      <c r="A52" s="10" t="s">
        <v>48</v>
      </c>
      <c r="B52" s="13">
        <v>2024</v>
      </c>
      <c r="C52" s="26">
        <v>2486977</v>
      </c>
      <c r="D52" s="26">
        <v>762373</v>
      </c>
      <c r="E52" s="26">
        <v>40125</v>
      </c>
      <c r="F52" s="26">
        <f t="shared" si="6"/>
        <v>802498</v>
      </c>
      <c r="G52" s="26">
        <f t="shared" si="7"/>
        <v>3289475</v>
      </c>
      <c r="H52" s="5"/>
      <c r="I52" s="3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X52" s="2"/>
    </row>
    <row r="53" spans="1:24" x14ac:dyDescent="0.25">
      <c r="A53" s="10" t="s">
        <v>49</v>
      </c>
      <c r="B53" s="13">
        <v>2024</v>
      </c>
      <c r="C53" s="26">
        <v>1954612</v>
      </c>
      <c r="D53" s="26">
        <v>580618</v>
      </c>
      <c r="E53" s="26"/>
      <c r="F53" s="26">
        <f t="shared" si="6"/>
        <v>580618</v>
      </c>
      <c r="G53" s="26">
        <f t="shared" si="7"/>
        <v>2535230</v>
      </c>
      <c r="H53" s="5"/>
      <c r="I53" s="7"/>
      <c r="J53" s="45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4" x14ac:dyDescent="0.25">
      <c r="A54" s="10" t="s">
        <v>50</v>
      </c>
      <c r="B54" s="13">
        <v>2024</v>
      </c>
      <c r="C54" s="26">
        <v>138432</v>
      </c>
      <c r="D54" s="26">
        <v>247000</v>
      </c>
      <c r="E54" s="26"/>
      <c r="F54" s="26">
        <f t="shared" si="6"/>
        <v>247000</v>
      </c>
      <c r="G54" s="26">
        <f t="shared" si="7"/>
        <v>385432</v>
      </c>
      <c r="H54" s="2"/>
      <c r="I54" s="7"/>
      <c r="J54" s="45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4" x14ac:dyDescent="0.25">
      <c r="A55" s="16" t="s">
        <v>66</v>
      </c>
      <c r="B55" s="17">
        <v>2024</v>
      </c>
      <c r="C55" s="25">
        <f>SUM(C46:C54)</f>
        <v>34336101</v>
      </c>
      <c r="D55" s="25">
        <f t="shared" ref="D55:G55" si="8">SUM(D46:D54)</f>
        <v>6333377</v>
      </c>
      <c r="E55" s="25">
        <f t="shared" si="8"/>
        <v>1039651</v>
      </c>
      <c r="F55" s="25">
        <f t="shared" si="8"/>
        <v>7373028</v>
      </c>
      <c r="G55" s="25">
        <f t="shared" si="8"/>
        <v>41709129</v>
      </c>
      <c r="H55" s="2"/>
      <c r="I55" s="7"/>
      <c r="J55" s="45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4" x14ac:dyDescent="0.25">
      <c r="B56" s="3"/>
      <c r="C56" s="2"/>
      <c r="D56" s="2"/>
      <c r="E56" s="2"/>
      <c r="F56" s="2"/>
      <c r="G56" s="2"/>
      <c r="H56" s="2"/>
      <c r="I56" s="7"/>
      <c r="J56" s="45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4" x14ac:dyDescent="0.25">
      <c r="D57" s="2"/>
      <c r="E57" s="2"/>
      <c r="F57" s="2"/>
      <c r="G57" s="2"/>
      <c r="H57" s="2"/>
      <c r="I57" s="7"/>
      <c r="J57" s="45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4" x14ac:dyDescent="0.25">
      <c r="A58" t="s">
        <v>63</v>
      </c>
      <c r="D58" s="2"/>
      <c r="E58" s="2"/>
      <c r="F58" s="2"/>
      <c r="G58" s="2"/>
      <c r="H58" s="2"/>
      <c r="I58" s="7"/>
      <c r="J58" s="45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4" x14ac:dyDescent="0.25">
      <c r="A59" s="6"/>
      <c r="B59" t="s">
        <v>65</v>
      </c>
      <c r="D59" s="2"/>
      <c r="E59" s="2"/>
      <c r="F59" s="2"/>
      <c r="G59" s="2"/>
      <c r="H59" s="2"/>
      <c r="I59" s="7"/>
      <c r="J59" s="45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4" x14ac:dyDescent="0.25">
      <c r="D60" s="2"/>
      <c r="E60" s="2"/>
      <c r="F60" s="2"/>
      <c r="G60" s="2"/>
      <c r="H60" s="2"/>
      <c r="I60" s="7"/>
      <c r="J60" s="45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4" x14ac:dyDescent="0.25">
      <c r="A61" t="s">
        <v>79</v>
      </c>
      <c r="B61" s="3"/>
      <c r="C61" s="2"/>
      <c r="D61" s="2"/>
      <c r="E61" s="2"/>
      <c r="F61" s="2"/>
      <c r="G61" s="2"/>
      <c r="H61" s="2"/>
      <c r="I61" s="7"/>
      <c r="J61" s="45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4" x14ac:dyDescent="0.25">
      <c r="B62" s="3"/>
      <c r="C62" s="2"/>
      <c r="D62" s="2"/>
      <c r="E62" s="2"/>
      <c r="F62" s="2"/>
      <c r="G62" s="2"/>
      <c r="H62" s="2"/>
      <c r="I62" s="7"/>
      <c r="J62" s="45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4" x14ac:dyDescent="0.25">
      <c r="B63" s="3"/>
      <c r="C63" s="2"/>
      <c r="D63" s="2"/>
      <c r="E63" s="2"/>
      <c r="F63" s="2"/>
      <c r="G63" s="2"/>
      <c r="H63" s="2"/>
      <c r="I63" s="7"/>
      <c r="J63" s="45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4" x14ac:dyDescent="0.25">
      <c r="B64" s="3"/>
      <c r="C64" s="2"/>
      <c r="D64" s="2"/>
      <c r="E64" s="2"/>
      <c r="F64" s="2"/>
      <c r="G64" s="2"/>
      <c r="H64" s="2"/>
      <c r="I64" s="7"/>
      <c r="J64" s="45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2:22" x14ac:dyDescent="0.25">
      <c r="B65" s="3"/>
      <c r="C65" s="2"/>
      <c r="D65" s="2"/>
      <c r="E65" s="2"/>
      <c r="F65" s="2"/>
      <c r="G65" s="2"/>
      <c r="H65" s="2"/>
      <c r="I65" s="7"/>
      <c r="J65" s="45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2:22" x14ac:dyDescent="0.25">
      <c r="B66" s="3"/>
      <c r="C66" s="2"/>
      <c r="D66" s="2"/>
      <c r="E66" s="2"/>
      <c r="F66" s="2"/>
      <c r="G66" s="2"/>
      <c r="H66" s="2"/>
      <c r="I66" s="7"/>
      <c r="J66" s="45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2:22" x14ac:dyDescent="0.25">
      <c r="B67" s="3"/>
      <c r="C67" s="2"/>
      <c r="D67" s="2"/>
      <c r="E67" s="2"/>
      <c r="F67" s="2"/>
      <c r="G67" s="2"/>
      <c r="H67" s="2"/>
      <c r="I67" s="7"/>
      <c r="J67" s="45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2:22" x14ac:dyDescent="0.25">
      <c r="B68" s="3"/>
      <c r="C68" s="2"/>
      <c r="D68" s="2"/>
      <c r="E68" s="2"/>
      <c r="F68" s="2"/>
      <c r="G68" s="2"/>
      <c r="H68" s="2"/>
      <c r="I68" s="7"/>
      <c r="J68" s="45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2:22" x14ac:dyDescent="0.25">
      <c r="B69" s="3"/>
      <c r="C69" s="2"/>
      <c r="D69" s="2"/>
      <c r="E69" s="2"/>
      <c r="F69" s="2"/>
      <c r="G69" s="2"/>
      <c r="H69" s="2"/>
      <c r="I69" s="7"/>
      <c r="J69" s="45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2:22" x14ac:dyDescent="0.25">
      <c r="B70" s="3"/>
      <c r="C70" s="2"/>
      <c r="D70" s="2"/>
      <c r="E70" s="2"/>
      <c r="F70" s="2"/>
      <c r="G70" s="2"/>
      <c r="H70" s="2"/>
      <c r="I70" s="7"/>
      <c r="J70" s="45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2:22" x14ac:dyDescent="0.25">
      <c r="B71" s="3"/>
      <c r="C71" s="2"/>
      <c r="D71" s="2"/>
      <c r="E71" s="2"/>
      <c r="F71" s="2"/>
      <c r="G71" s="2"/>
      <c r="H71" s="2"/>
      <c r="I71" s="7"/>
      <c r="J71" s="45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2:22" x14ac:dyDescent="0.25">
      <c r="B72" s="3"/>
      <c r="C72" s="2"/>
      <c r="D72" s="2"/>
      <c r="E72" s="2"/>
      <c r="F72" s="2"/>
      <c r="G72" s="2"/>
      <c r="H72" s="2"/>
      <c r="I72" s="7"/>
      <c r="J72" s="45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2:22" x14ac:dyDescent="0.25">
      <c r="B73" s="3"/>
      <c r="C73" s="2"/>
      <c r="D73" s="2"/>
      <c r="E73" s="2"/>
      <c r="F73" s="2"/>
      <c r="G73" s="2"/>
      <c r="H73" s="2"/>
      <c r="I73" s="7"/>
      <c r="J73" s="45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2:22" x14ac:dyDescent="0.25">
      <c r="B74" s="3"/>
      <c r="C74" s="2"/>
      <c r="D74" s="2"/>
      <c r="E74" s="2"/>
      <c r="F74" s="2"/>
      <c r="G74" s="2"/>
      <c r="H74" s="2"/>
      <c r="I74" s="7"/>
      <c r="J74" s="45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2:22" x14ac:dyDescent="0.25">
      <c r="B75" s="3"/>
      <c r="C75" s="2"/>
      <c r="D75" s="2"/>
      <c r="E75" s="2"/>
      <c r="F75" s="2"/>
      <c r="G75" s="2"/>
      <c r="H75" s="2"/>
      <c r="I75" s="7"/>
      <c r="J75" s="45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2:22" x14ac:dyDescent="0.25">
      <c r="B76" s="3"/>
      <c r="C76" s="2"/>
      <c r="D76" s="2"/>
      <c r="E76" s="2"/>
      <c r="F76" s="2"/>
      <c r="G76" s="2"/>
      <c r="H76" s="2"/>
      <c r="I76" s="7"/>
      <c r="J76" s="45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2:22" x14ac:dyDescent="0.25">
      <c r="B77" s="3"/>
      <c r="C77" s="2"/>
      <c r="D77" s="2"/>
      <c r="E77" s="2"/>
      <c r="F77" s="2"/>
      <c r="G77" s="2"/>
      <c r="H77" s="3"/>
      <c r="I77" s="7"/>
      <c r="J77" s="45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2:22" x14ac:dyDescent="0.25">
      <c r="B78" s="3"/>
      <c r="C78" s="2"/>
      <c r="D78" s="2"/>
      <c r="E78" s="2"/>
      <c r="F78" s="2"/>
      <c r="G78" s="2"/>
      <c r="H78" s="3"/>
      <c r="I78" s="7"/>
      <c r="J78" s="45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2:22" x14ac:dyDescent="0.25">
      <c r="B79" s="3"/>
      <c r="C79" s="2"/>
      <c r="D79" s="2"/>
      <c r="E79" s="2"/>
      <c r="F79" s="2"/>
      <c r="G79" s="2"/>
      <c r="H79" s="3"/>
      <c r="I79" s="7"/>
      <c r="J79" s="45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2:22" x14ac:dyDescent="0.25">
      <c r="B80" s="3"/>
      <c r="C80" s="2"/>
      <c r="D80" s="2"/>
      <c r="E80" s="2"/>
      <c r="F80" s="2"/>
      <c r="G80" s="2"/>
      <c r="H80" s="3"/>
      <c r="I80" s="7"/>
      <c r="J80" s="45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2:31" x14ac:dyDescent="0.25">
      <c r="B81" s="3"/>
      <c r="C81" s="2"/>
      <c r="D81" s="2"/>
      <c r="E81" s="2"/>
      <c r="F81" s="2"/>
      <c r="G81" s="2"/>
      <c r="H81" s="3"/>
      <c r="I81" s="7"/>
      <c r="J81" s="45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2:31" x14ac:dyDescent="0.25">
      <c r="B82" s="3"/>
      <c r="C82" s="2"/>
      <c r="D82" s="2"/>
      <c r="E82" s="2"/>
      <c r="F82" s="2"/>
      <c r="G82" s="2"/>
      <c r="H82" s="3"/>
      <c r="I82" s="7"/>
      <c r="J82" s="45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2:31" x14ac:dyDescent="0.25">
      <c r="B83" s="3"/>
      <c r="C83" s="2"/>
      <c r="D83" s="2"/>
      <c r="E83" s="2"/>
      <c r="F83" s="2"/>
      <c r="G83" s="2"/>
      <c r="H83" s="3"/>
      <c r="I83" s="7"/>
      <c r="J83" s="45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2:31" x14ac:dyDescent="0.25">
      <c r="B84" s="3"/>
      <c r="C84" s="2"/>
      <c r="D84" s="2"/>
      <c r="E84" s="2"/>
      <c r="F84" s="2"/>
      <c r="G84" s="2"/>
      <c r="H84" s="3"/>
      <c r="I84" s="7"/>
      <c r="J84" s="45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2:31" x14ac:dyDescent="0.25">
      <c r="B85" s="3"/>
      <c r="C85" s="2"/>
      <c r="D85" s="2"/>
      <c r="E85" s="2"/>
      <c r="F85" s="2"/>
      <c r="G85" s="2"/>
      <c r="H85" s="3"/>
      <c r="I85" s="7"/>
      <c r="J85" s="45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2:31" x14ac:dyDescent="0.25">
      <c r="B86" s="3"/>
      <c r="C86" s="2"/>
      <c r="D86" s="2"/>
      <c r="E86" s="2"/>
      <c r="F86" s="2"/>
      <c r="G86" s="2"/>
      <c r="H86" s="3"/>
      <c r="I86" s="7"/>
      <c r="J86" s="45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2:31" x14ac:dyDescent="0.25">
      <c r="B87" s="3"/>
      <c r="C87" s="2"/>
      <c r="D87" s="2"/>
      <c r="E87" s="2"/>
      <c r="F87" s="2"/>
      <c r="G87" s="2"/>
      <c r="H87" s="3"/>
      <c r="I87" s="7"/>
      <c r="J87" s="45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2:31" x14ac:dyDescent="0.25">
      <c r="B88" s="3"/>
      <c r="C88" s="2"/>
      <c r="D88" s="2"/>
      <c r="E88" s="2"/>
      <c r="F88" s="2"/>
      <c r="G88" s="2"/>
      <c r="H88" s="3"/>
      <c r="I88" s="7"/>
      <c r="J88" s="45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2:31" x14ac:dyDescent="0.25">
      <c r="B89" s="3"/>
      <c r="C89" s="2"/>
      <c r="D89" s="2"/>
      <c r="E89" s="2"/>
      <c r="F89" s="2"/>
      <c r="G89" s="2"/>
      <c r="H89" s="2"/>
      <c r="I89" s="7"/>
      <c r="J89" s="45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2:31" x14ac:dyDescent="0.25">
      <c r="B90" s="2"/>
      <c r="C90" s="2"/>
      <c r="D90" s="2"/>
      <c r="E90" s="2"/>
      <c r="F90" s="2"/>
      <c r="G90" s="2"/>
      <c r="H90" s="2"/>
      <c r="I90" s="7"/>
      <c r="J90" s="45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2:31" x14ac:dyDescent="0.25">
      <c r="B91" s="2"/>
      <c r="C91" s="2"/>
      <c r="D91" s="2"/>
      <c r="E91" s="2"/>
      <c r="F91" s="2"/>
      <c r="G91" s="2"/>
      <c r="H91" s="2"/>
      <c r="I91" s="7"/>
      <c r="J91" s="45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2:31" x14ac:dyDescent="0.25">
      <c r="B92" s="2"/>
      <c r="C92" s="2"/>
      <c r="D92" s="2"/>
      <c r="E92" s="2"/>
      <c r="F92" s="2"/>
      <c r="G92" s="2"/>
      <c r="H92" s="2"/>
      <c r="I92" s="7"/>
      <c r="J92" s="45"/>
      <c r="K92" s="2"/>
      <c r="W92" s="3"/>
    </row>
    <row r="93" spans="2:31" x14ac:dyDescent="0.25">
      <c r="B93" s="2"/>
      <c r="C93" s="2"/>
      <c r="D93" s="2"/>
      <c r="E93" s="2"/>
      <c r="F93" s="2"/>
      <c r="G93" s="2"/>
      <c r="H93" s="2"/>
      <c r="I93" s="2"/>
      <c r="J93" s="4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AE93" s="3"/>
    </row>
    <row r="94" spans="2:31" x14ac:dyDescent="0.25">
      <c r="B94" s="2"/>
      <c r="C94" s="2"/>
      <c r="D94" s="2"/>
      <c r="E94" s="2"/>
      <c r="F94" s="2"/>
      <c r="G94" s="2"/>
      <c r="H94" s="2"/>
      <c r="I94" s="2"/>
      <c r="J94" s="4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AE94" s="3"/>
    </row>
    <row r="95" spans="2:31" x14ac:dyDescent="0.25">
      <c r="B95" s="2"/>
      <c r="C95" s="2"/>
      <c r="D95" s="2"/>
      <c r="E95" s="2"/>
      <c r="F95" s="2"/>
      <c r="G95" s="2"/>
      <c r="H95" s="2"/>
      <c r="I95" s="2"/>
      <c r="J95" s="4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AE95" s="3"/>
    </row>
    <row r="96" spans="2:31" x14ac:dyDescent="0.25">
      <c r="B96" s="2"/>
      <c r="C96" s="2"/>
      <c r="D96" s="2"/>
      <c r="E96" s="2"/>
      <c r="F96" s="2"/>
      <c r="G96" s="2"/>
      <c r="H96" s="2"/>
      <c r="I96" s="2"/>
      <c r="J96" s="4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AE96" s="3"/>
    </row>
    <row r="97" spans="2:31" x14ac:dyDescent="0.25">
      <c r="B97" s="2"/>
      <c r="C97" s="2"/>
      <c r="D97" s="2"/>
      <c r="E97" s="2"/>
      <c r="F97" s="2"/>
      <c r="G97" s="2"/>
      <c r="H97" s="2"/>
      <c r="I97" s="2"/>
      <c r="J97" s="4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AE97" s="3"/>
    </row>
    <row r="98" spans="2:31" x14ac:dyDescent="0.25">
      <c r="B98" s="2"/>
      <c r="C98" s="2"/>
      <c r="D98" s="2"/>
      <c r="E98" s="2"/>
      <c r="F98" s="2"/>
      <c r="G98" s="2"/>
      <c r="H98" s="2"/>
      <c r="I98" s="2"/>
      <c r="J98" s="4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AE98" s="3"/>
    </row>
    <row r="99" spans="2:31" x14ac:dyDescent="0.25">
      <c r="B99" s="2"/>
      <c r="C99" s="2"/>
      <c r="D99" s="2"/>
      <c r="E99" s="2"/>
      <c r="F99" s="2"/>
      <c r="G99" s="2"/>
      <c r="H99" s="2"/>
      <c r="I99" s="2"/>
      <c r="J99" s="4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AE99" s="3"/>
    </row>
    <row r="100" spans="2:31" x14ac:dyDescent="0.25">
      <c r="B100" s="2"/>
      <c r="C100" s="2"/>
      <c r="D100" s="2"/>
      <c r="E100" s="2"/>
      <c r="F100" s="2"/>
      <c r="G100" s="2"/>
      <c r="H100" s="2"/>
      <c r="I100" s="2"/>
      <c r="J100" s="4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2:31" x14ac:dyDescent="0.25">
      <c r="B101" s="2"/>
      <c r="C101" s="2"/>
      <c r="D101" s="2"/>
      <c r="E101" s="2"/>
      <c r="F101" s="2"/>
      <c r="G101" s="2"/>
      <c r="H101" s="2"/>
      <c r="I101" s="2"/>
      <c r="J101" s="4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2:31" x14ac:dyDescent="0.25">
      <c r="B102" s="2"/>
      <c r="C102" s="2"/>
      <c r="D102" s="2"/>
      <c r="E102" s="2"/>
      <c r="F102" s="2"/>
      <c r="G102" s="2"/>
      <c r="H102" s="2"/>
      <c r="I102" s="2"/>
      <c r="J102" s="4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2:31" x14ac:dyDescent="0.25">
      <c r="B103" s="2"/>
      <c r="C103" s="2"/>
      <c r="D103" s="2"/>
      <c r="E103" s="2"/>
      <c r="F103" s="2"/>
      <c r="G103" s="2"/>
      <c r="H103" s="2"/>
      <c r="I103" s="2"/>
      <c r="J103" s="4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2:31" x14ac:dyDescent="0.25">
      <c r="B104" s="2"/>
      <c r="C104" s="2"/>
      <c r="D104" s="2"/>
      <c r="E104" s="2"/>
      <c r="F104" s="2"/>
      <c r="G104" s="2"/>
      <c r="H104" s="2"/>
      <c r="I104" s="2"/>
      <c r="J104" s="4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2:31" x14ac:dyDescent="0.25">
      <c r="B105" s="2"/>
      <c r="C105" s="2"/>
      <c r="D105" s="2"/>
      <c r="E105" s="2"/>
      <c r="F105" s="2"/>
      <c r="G105" s="2"/>
      <c r="H105" s="2"/>
      <c r="I105" s="2"/>
      <c r="J105" s="4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2:31" x14ac:dyDescent="0.25">
      <c r="B106" s="2"/>
      <c r="C106" s="2"/>
      <c r="D106" s="2"/>
      <c r="E106" s="2"/>
      <c r="F106" s="2"/>
      <c r="G106" s="2"/>
      <c r="H106" s="2"/>
      <c r="I106" s="2"/>
      <c r="J106" s="4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2:31" x14ac:dyDescent="0.25">
      <c r="B107" s="2"/>
      <c r="C107" s="2"/>
      <c r="D107" s="2"/>
      <c r="E107" s="2"/>
      <c r="F107" s="2"/>
      <c r="G107" s="2"/>
      <c r="H107" s="2"/>
      <c r="I107" s="2"/>
      <c r="J107" s="4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2:31" x14ac:dyDescent="0.25">
      <c r="B108" s="2"/>
      <c r="C108" s="2"/>
      <c r="D108" s="2"/>
      <c r="E108" s="2"/>
      <c r="F108" s="2"/>
      <c r="G108" s="2"/>
      <c r="H108" s="2"/>
      <c r="I108" s="2"/>
      <c r="J108" s="4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2:31" x14ac:dyDescent="0.25">
      <c r="B109" s="2"/>
      <c r="C109" s="2"/>
      <c r="D109" s="2"/>
      <c r="E109" s="2"/>
      <c r="F109" s="2"/>
      <c r="G109" s="2"/>
      <c r="H109" s="2"/>
      <c r="I109" s="2"/>
      <c r="J109" s="4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2:31" x14ac:dyDescent="0.25">
      <c r="B110" s="2"/>
      <c r="C110" s="2"/>
      <c r="D110" s="2"/>
      <c r="E110" s="2"/>
      <c r="F110" s="2"/>
      <c r="G110" s="2"/>
      <c r="H110" s="2"/>
      <c r="I110" s="2"/>
      <c r="J110" s="4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2:31" x14ac:dyDescent="0.25">
      <c r="B111" s="2"/>
      <c r="C111" s="2"/>
      <c r="D111" s="2"/>
      <c r="E111" s="2"/>
      <c r="F111" s="2"/>
      <c r="G111" s="2"/>
      <c r="H111" s="2"/>
      <c r="I111" s="2"/>
      <c r="J111" s="4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2:31" x14ac:dyDescent="0.25">
      <c r="D112" s="2"/>
      <c r="E112" s="2"/>
      <c r="F112" s="2"/>
      <c r="G112" s="2"/>
      <c r="H112" s="2"/>
      <c r="I112" s="2"/>
      <c r="J112" s="4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4:25" x14ac:dyDescent="0.25">
      <c r="D113" s="2"/>
      <c r="E113" s="2"/>
      <c r="F113" s="2"/>
      <c r="G113" s="2"/>
      <c r="H113" s="2"/>
      <c r="I113" s="2"/>
      <c r="J113" s="4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4:25" x14ac:dyDescent="0.25">
      <c r="I114" s="2"/>
      <c r="J114" s="42"/>
    </row>
  </sheetData>
  <sortState xmlns:xlrd2="http://schemas.microsoft.com/office/spreadsheetml/2017/richdata2" ref="A4:A41">
    <sortCondition ref="A4:A41"/>
  </sortState>
  <mergeCells count="3">
    <mergeCell ref="C2:J2"/>
    <mergeCell ref="K2:L2"/>
    <mergeCell ref="O2:Q2"/>
  </mergeCells>
  <pageMargins left="0.7" right="0.7" top="0.75" bottom="0.75" header="0.3" footer="0.3"/>
  <pageSetup orientation="portrait" r:id="rId1"/>
  <ignoredErrors>
    <ignoredError sqref="U4:U13 U15 U33:U42" formulaRange="1"/>
    <ignoredError sqref="U14 U16:U32 N4:N42" formulaRange="1" emptyCellReference="1"/>
    <ignoredError sqref="K42:L42 F48:F54 E55 C42:J42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Norton</dc:creator>
  <cp:lastModifiedBy>Andrew Norton</cp:lastModifiedBy>
  <dcterms:created xsi:type="dcterms:W3CDTF">2024-01-25T22:02:06Z</dcterms:created>
  <dcterms:modified xsi:type="dcterms:W3CDTF">2024-05-16T06:53:14Z</dcterms:modified>
</cp:coreProperties>
</file>