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My Drive\Statistics\Statistics 2026\Journalists and inquiries 2026\"/>
    </mc:Choice>
  </mc:AlternateContent>
  <xr:revisionPtr revIDLastSave="0" documentId="13_ncr:1_{7A1B802C-9AE9-4F16-9D06-D9BF16984CF7}" xr6:coauthVersionLast="47" xr6:coauthVersionMax="47" xr10:uidLastSave="{00000000-0000-0000-0000-000000000000}"/>
  <bookViews>
    <workbookView xWindow="28680" yWindow="-120" windowWidth="29040" windowHeight="15720" xr2:uid="{55940928-01AA-4547-9DDE-9BF68D22723C}"/>
  </bookViews>
  <sheets>
    <sheet name="Totals" sheetId="1" r:id="rId1"/>
    <sheet name="By uni"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6" i="2" l="1"/>
  <c r="J7" i="2" l="1"/>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K7" i="2"/>
  <c r="K8" i="2"/>
  <c r="K9" i="2"/>
  <c r="K10" i="2"/>
  <c r="K11" i="2"/>
  <c r="L11" i="2" s="1"/>
  <c r="K12" i="2"/>
  <c r="L12" i="2" s="1"/>
  <c r="K13" i="2"/>
  <c r="K14" i="2"/>
  <c r="K15" i="2"/>
  <c r="L15" i="2" s="1"/>
  <c r="K16" i="2"/>
  <c r="K17" i="2"/>
  <c r="K18" i="2"/>
  <c r="K19" i="2"/>
  <c r="L19" i="2" s="1"/>
  <c r="K20" i="2"/>
  <c r="L20" i="2" s="1"/>
  <c r="K21" i="2"/>
  <c r="L21" i="2" s="1"/>
  <c r="K22" i="2"/>
  <c r="K23" i="2"/>
  <c r="L23" i="2" s="1"/>
  <c r="K24" i="2"/>
  <c r="L24" i="2" s="1"/>
  <c r="K25" i="2"/>
  <c r="K26" i="2"/>
  <c r="K27" i="2"/>
  <c r="K28" i="2"/>
  <c r="K29" i="2"/>
  <c r="K30" i="2"/>
  <c r="K31" i="2"/>
  <c r="K32" i="2"/>
  <c r="K33" i="2"/>
  <c r="L33" i="2" s="1"/>
  <c r="K34" i="2"/>
  <c r="K35" i="2"/>
  <c r="L35" i="2" s="1"/>
  <c r="K36" i="2"/>
  <c r="L36" i="2" s="1"/>
  <c r="K37" i="2"/>
  <c r="K38" i="2"/>
  <c r="K39" i="2"/>
  <c r="K40" i="2"/>
  <c r="K41" i="2"/>
  <c r="K42" i="2"/>
  <c r="K43" i="2"/>
  <c r="K6" i="2"/>
  <c r="L27" i="2"/>
  <c r="L40" i="2" l="1"/>
  <c r="L28" i="2"/>
  <c r="L41" i="2"/>
  <c r="L29" i="2"/>
  <c r="L17" i="2"/>
  <c r="L6" i="2"/>
  <c r="L13" i="2"/>
  <c r="L26" i="2"/>
  <c r="L25" i="2"/>
  <c r="L42" i="2"/>
  <c r="L30" i="2"/>
  <c r="L18" i="2"/>
  <c r="L37" i="2"/>
  <c r="L14" i="2"/>
  <c r="L10" i="2"/>
  <c r="L34" i="2"/>
  <c r="L31" i="2"/>
  <c r="L16" i="2"/>
  <c r="L9" i="2"/>
  <c r="L8" i="2"/>
  <c r="L43" i="2"/>
  <c r="L39" i="2"/>
  <c r="L22" i="2"/>
  <c r="L32" i="2"/>
  <c r="L7" i="2"/>
  <c r="L38" i="2"/>
</calcChain>
</file>

<file path=xl/sharedStrings.xml><?xml version="1.0" encoding="utf-8"?>
<sst xmlns="http://schemas.openxmlformats.org/spreadsheetml/2006/main" count="79" uniqueCount="64">
  <si>
    <t xml:space="preserve">Higher education courses </t>
  </si>
  <si>
    <t xml:space="preserve">Designated medical - as per funding determination </t>
  </si>
  <si>
    <t>Non-designated medical (Indigenous)</t>
  </si>
  <si>
    <t>Medical loading</t>
  </si>
  <si>
    <t xml:space="preserve">Bachelor Indigenous demand driven </t>
  </si>
  <si>
    <t>Upfront student contributions</t>
  </si>
  <si>
    <t xml:space="preserve">HECS-HELP loans </t>
  </si>
  <si>
    <t xml:space="preserve">Total CGS  </t>
  </si>
  <si>
    <t xml:space="preserve">Total student payments </t>
  </si>
  <si>
    <t xml:space="preserve">Total revenue for CSPs </t>
  </si>
  <si>
    <t xml:space="preserve">Notes: </t>
  </si>
  <si>
    <t xml:space="preserve">In 2026 needs based funding, although not funded from the Commonwealth Grant Scheme, will be linked to Commonwealth supported places. The funding levels for this were not publicly available at the time of writing . </t>
  </si>
  <si>
    <t>Due to the formula used to set designated medical places I have taken the funding determination figure rather than the funding agreement figure. For further explanation see: https://andrewnorton.id.au/2026/02/04/the-2026-funding-agreements-part-2-sorting-out-the-medical-student-policy-mess/</t>
  </si>
  <si>
    <t xml:space="preserve">The funding determination for the medical student loading had not been published at the time of writing. I have calculated it from medical places in the funding agreement and by estimating the number of Indigenous medical places implied by the funding determination. </t>
  </si>
  <si>
    <t>Student contribution revenue estimates are altered through the year. These estimates were made in December 2025 for 2026.</t>
  </si>
  <si>
    <t>Commonwealth Grant Scheme</t>
  </si>
  <si>
    <t xml:space="preserve">Student contributions </t>
  </si>
  <si>
    <t xml:space="preserve">Totals </t>
  </si>
  <si>
    <t xml:space="preserve">Year and university </t>
  </si>
  <si>
    <t>Table A</t>
  </si>
  <si>
    <t>Funding year</t>
  </si>
  <si>
    <t xml:space="preserve">Total CGS </t>
  </si>
  <si>
    <t>Total student payments</t>
  </si>
  <si>
    <t>ACU</t>
  </si>
  <si>
    <t>Adelaide</t>
  </si>
  <si>
    <t>ANU</t>
  </si>
  <si>
    <t>Canberra</t>
  </si>
  <si>
    <t xml:space="preserve">CDU </t>
  </si>
  <si>
    <t>CQU</t>
  </si>
  <si>
    <t>CSU</t>
  </si>
  <si>
    <t>Curtin</t>
  </si>
  <si>
    <t xml:space="preserve">Deakin </t>
  </si>
  <si>
    <t xml:space="preserve">Edith Cowan </t>
  </si>
  <si>
    <t>Federation</t>
  </si>
  <si>
    <t xml:space="preserve">Flinders </t>
  </si>
  <si>
    <t xml:space="preserve">Griffith </t>
  </si>
  <si>
    <t xml:space="preserve">James Cook </t>
  </si>
  <si>
    <t>La Trobe</t>
  </si>
  <si>
    <t xml:space="preserve">Macquarie </t>
  </si>
  <si>
    <t>Melbourne</t>
  </si>
  <si>
    <t xml:space="preserve">Monash </t>
  </si>
  <si>
    <t xml:space="preserve">Murdoch </t>
  </si>
  <si>
    <t>Newcastle</t>
  </si>
  <si>
    <t xml:space="preserve">Notre Dame </t>
  </si>
  <si>
    <t xml:space="preserve">Queensland </t>
  </si>
  <si>
    <t>QUT</t>
  </si>
  <si>
    <t xml:space="preserve">RMIT </t>
  </si>
  <si>
    <t xml:space="preserve">Southern Cross </t>
  </si>
  <si>
    <t xml:space="preserve">Sthn QLD </t>
  </si>
  <si>
    <t xml:space="preserve">Sunshine Coast </t>
  </si>
  <si>
    <t xml:space="preserve">Swinburne </t>
  </si>
  <si>
    <t xml:space="preserve">Sydney </t>
  </si>
  <si>
    <t>Tasmania</t>
  </si>
  <si>
    <t>UNE</t>
  </si>
  <si>
    <t>UNSW</t>
  </si>
  <si>
    <t>UTS</t>
  </si>
  <si>
    <t>Victoria</t>
  </si>
  <si>
    <t>Western Australia</t>
  </si>
  <si>
    <t xml:space="preserve">Western Sydney </t>
  </si>
  <si>
    <t xml:space="preserve">Wollongong </t>
  </si>
  <si>
    <t xml:space="preserve">Total </t>
  </si>
  <si>
    <t>Demand driven medical (Indigenous)</t>
  </si>
  <si>
    <t>Medical loading (est.)</t>
  </si>
  <si>
    <t>Commonwealth supported place funding for 2026 - as at 9 February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</si>
</sst>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12">
    <xf numFmtId="0" fontId="0" fillId="0" borderId="0" xfId="0"/>
    <xf numFmtId="0" fontId="1" fillId="0" borderId="0" xfId="0" applyFont="1"/>
    <xf numFmtId="0" fontId="1" fillId="0" borderId="1" xfId="0" applyFont="1" applyBorder="1" applyAlignment="1">
      <alignment wrapText="1"/>
    </xf>
    <xf numFmtId="0" fontId="0" fillId="0" borderId="0" xfId="0" applyAlignment="1">
      <alignment wrapText="1"/>
    </xf>
    <xf numFmtId="164" fontId="0" fillId="0" borderId="1" xfId="0" applyNumberFormat="1" applyBorder="1" applyAlignment="1">
      <alignment wrapText="1"/>
    </xf>
    <xf numFmtId="164" fontId="0" fillId="0" borderId="0" xfId="0" applyNumberFormat="1"/>
    <xf numFmtId="0" fontId="1" fillId="0" borderId="2" xfId="0" applyFont="1" applyBorder="1"/>
    <xf numFmtId="0" fontId="1" fillId="0" borderId="1" xfId="0" applyFont="1" applyBorder="1"/>
    <xf numFmtId="0" fontId="0" fillId="0" borderId="1" xfId="0" applyBorder="1"/>
    <xf numFmtId="164" fontId="0" fillId="0" borderId="1" xfId="0" applyNumberFormat="1" applyBorder="1"/>
    <xf numFmtId="0" fontId="1" fillId="0" borderId="1" xfId="0" applyFont="1" applyBorder="1" applyAlignment="1">
      <alignment horizontal="center"/>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2B6DA-0E42-487D-980B-14BFF45F0315}">
  <dimension ref="A2:L12"/>
  <sheetViews>
    <sheetView tabSelected="1" workbookViewId="0">
      <selection activeCell="G14" sqref="G14"/>
    </sheetView>
  </sheetViews>
  <sheetFormatPr defaultRowHeight="15" x14ac:dyDescent="0.25"/>
  <cols>
    <col min="1" max="1" width="13.85546875" bestFit="1" customWidth="1"/>
    <col min="2" max="2" width="14.28515625" customWidth="1"/>
    <col min="3" max="3" width="14.85546875" customWidth="1"/>
    <col min="4" max="4" width="11.140625" bestFit="1" customWidth="1"/>
    <col min="5" max="5" width="12.140625" bestFit="1" customWidth="1"/>
    <col min="6" max="6" width="12.7109375" customWidth="1"/>
    <col min="7" max="9" width="13.85546875" bestFit="1" customWidth="1"/>
    <col min="10" max="10" width="14.85546875" bestFit="1" customWidth="1"/>
    <col min="12" max="12" width="14.85546875" bestFit="1" customWidth="1"/>
  </cols>
  <sheetData>
    <row r="2" spans="1:12" x14ac:dyDescent="0.25">
      <c r="A2" s="1" t="s">
        <v>63</v>
      </c>
      <c r="B2" s="1"/>
      <c r="C2" s="1"/>
      <c r="D2" s="1"/>
    </row>
    <row r="3" spans="1:12" x14ac:dyDescent="0.25">
      <c r="A3" s="1"/>
      <c r="B3" s="1"/>
      <c r="C3" s="1"/>
      <c r="D3" s="1"/>
    </row>
    <row r="4" spans="1:12" x14ac:dyDescent="0.25">
      <c r="A4" s="10" t="s">
        <v>15</v>
      </c>
      <c r="B4" s="10"/>
      <c r="C4" s="10"/>
      <c r="D4" s="10"/>
      <c r="E4" s="10"/>
      <c r="F4" s="10" t="s">
        <v>16</v>
      </c>
      <c r="G4" s="10"/>
      <c r="H4" s="10" t="s">
        <v>17</v>
      </c>
      <c r="I4" s="10"/>
      <c r="J4" s="10"/>
    </row>
    <row r="5" spans="1:12" ht="60" x14ac:dyDescent="0.25">
      <c r="A5" s="2" t="s">
        <v>0</v>
      </c>
      <c r="B5" s="2" t="s">
        <v>1</v>
      </c>
      <c r="C5" s="2" t="s">
        <v>61</v>
      </c>
      <c r="D5" s="2" t="s">
        <v>62</v>
      </c>
      <c r="E5" s="2" t="s">
        <v>4</v>
      </c>
      <c r="F5" s="2" t="s">
        <v>5</v>
      </c>
      <c r="G5" s="2" t="s">
        <v>6</v>
      </c>
      <c r="H5" s="2" t="s">
        <v>7</v>
      </c>
      <c r="I5" s="2" t="s">
        <v>8</v>
      </c>
      <c r="J5" s="2" t="s">
        <v>9</v>
      </c>
      <c r="K5" s="3"/>
    </row>
    <row r="6" spans="1:12" x14ac:dyDescent="0.25">
      <c r="A6" s="4">
        <v>7751852852</v>
      </c>
      <c r="B6" s="4">
        <v>439642080</v>
      </c>
      <c r="C6" s="4">
        <v>16123258</v>
      </c>
      <c r="D6" s="4">
        <v>24978996</v>
      </c>
      <c r="E6" s="4">
        <v>142289087</v>
      </c>
      <c r="F6" s="4">
        <v>791334042</v>
      </c>
      <c r="G6" s="4">
        <v>6363393341</v>
      </c>
      <c r="H6" s="4">
        <v>8374886273</v>
      </c>
      <c r="I6" s="4">
        <v>7154727383</v>
      </c>
      <c r="J6" s="4">
        <v>15529613656</v>
      </c>
      <c r="K6" s="3"/>
      <c r="L6" s="5"/>
    </row>
    <row r="7" spans="1:12" x14ac:dyDescent="0.25">
      <c r="H7" s="5"/>
      <c r="I7" s="5"/>
      <c r="J7" s="5"/>
    </row>
    <row r="8" spans="1:12" x14ac:dyDescent="0.25">
      <c r="A8" t="s">
        <v>10</v>
      </c>
    </row>
    <row r="9" spans="1:12" x14ac:dyDescent="0.25">
      <c r="A9" t="s">
        <v>11</v>
      </c>
    </row>
    <row r="10" spans="1:12" x14ac:dyDescent="0.25">
      <c r="A10" t="s">
        <v>12</v>
      </c>
    </row>
    <row r="11" spans="1:12" x14ac:dyDescent="0.25">
      <c r="A11" t="s">
        <v>13</v>
      </c>
    </row>
    <row r="12" spans="1:12" x14ac:dyDescent="0.25">
      <c r="A12" t="s">
        <v>14</v>
      </c>
    </row>
  </sheetData>
  <mergeCells count="3">
    <mergeCell ref="A4:E4"/>
    <mergeCell ref="F4:G4"/>
    <mergeCell ref="H4:J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766AF-BE20-40C4-B1F9-89959916D069}">
  <dimension ref="A2:N49"/>
  <sheetViews>
    <sheetView workbookViewId="0">
      <selection activeCell="V35" sqref="V35"/>
    </sheetView>
  </sheetViews>
  <sheetFormatPr defaultRowHeight="15" x14ac:dyDescent="0.25"/>
  <cols>
    <col min="1" max="1" width="18.140625" customWidth="1"/>
    <col min="3" max="3" width="13.85546875" bestFit="1" customWidth="1"/>
    <col min="4" max="4" width="12.140625" bestFit="1" customWidth="1"/>
    <col min="5" max="6" width="11.140625" bestFit="1" customWidth="1"/>
    <col min="7" max="7" width="12.140625" bestFit="1" customWidth="1"/>
    <col min="8" max="8" width="14.7109375" customWidth="1"/>
    <col min="9" max="11" width="13.85546875" bestFit="1" customWidth="1"/>
    <col min="12" max="12" width="14.85546875" bestFit="1" customWidth="1"/>
    <col min="14" max="14" width="24.5703125" customWidth="1"/>
  </cols>
  <sheetData>
    <row r="2" spans="1:14" x14ac:dyDescent="0.25">
      <c r="A2" s="1" t="s">
        <v>63</v>
      </c>
      <c r="B2" s="1"/>
      <c r="C2" s="1"/>
      <c r="D2" s="1"/>
    </row>
    <row r="3" spans="1:14" x14ac:dyDescent="0.25">
      <c r="A3" s="1"/>
      <c r="B3" s="1"/>
      <c r="C3" s="1"/>
      <c r="D3" s="1"/>
    </row>
    <row r="4" spans="1:14" x14ac:dyDescent="0.25">
      <c r="A4" s="6" t="s">
        <v>18</v>
      </c>
      <c r="B4" s="6"/>
      <c r="C4" s="11" t="s">
        <v>15</v>
      </c>
      <c r="D4" s="11"/>
      <c r="E4" s="11"/>
      <c r="F4" s="11"/>
      <c r="G4" s="11"/>
      <c r="H4" s="11" t="s">
        <v>16</v>
      </c>
      <c r="I4" s="11"/>
      <c r="J4" s="11" t="s">
        <v>17</v>
      </c>
      <c r="K4" s="11"/>
      <c r="L4" s="11"/>
    </row>
    <row r="5" spans="1:14" ht="75" x14ac:dyDescent="0.25">
      <c r="A5" s="7" t="s">
        <v>19</v>
      </c>
      <c r="B5" s="2" t="s">
        <v>20</v>
      </c>
      <c r="C5" s="2" t="s">
        <v>0</v>
      </c>
      <c r="D5" s="2" t="s">
        <v>1</v>
      </c>
      <c r="E5" s="2" t="s">
        <v>2</v>
      </c>
      <c r="F5" s="2" t="s">
        <v>3</v>
      </c>
      <c r="G5" s="2" t="s">
        <v>4</v>
      </c>
      <c r="H5" s="2" t="s">
        <v>5</v>
      </c>
      <c r="I5" s="2" t="s">
        <v>6</v>
      </c>
      <c r="J5" s="2" t="s">
        <v>21</v>
      </c>
      <c r="K5" s="2" t="s">
        <v>22</v>
      </c>
      <c r="L5" s="2" t="s">
        <v>9</v>
      </c>
      <c r="M5" s="5"/>
    </row>
    <row r="6" spans="1:14" x14ac:dyDescent="0.25">
      <c r="A6" s="8" t="s">
        <v>23</v>
      </c>
      <c r="B6" s="8">
        <v>2026</v>
      </c>
      <c r="C6" s="9">
        <v>275557674</v>
      </c>
      <c r="D6" s="9"/>
      <c r="E6" s="9"/>
      <c r="F6" s="9"/>
      <c r="G6" s="9">
        <v>6010555</v>
      </c>
      <c r="H6" s="9">
        <v>19742228</v>
      </c>
      <c r="I6" s="9">
        <v>171929897</v>
      </c>
      <c r="J6" s="9">
        <f>SUM(C6:G6)</f>
        <v>281568229</v>
      </c>
      <c r="K6" s="9">
        <f>I6+H6</f>
        <v>191672125</v>
      </c>
      <c r="L6" s="9">
        <f>K6+J6</f>
        <v>473240354</v>
      </c>
      <c r="M6" s="5"/>
      <c r="N6" s="5"/>
    </row>
    <row r="7" spans="1:14" x14ac:dyDescent="0.25">
      <c r="A7" s="8" t="s">
        <v>24</v>
      </c>
      <c r="B7" s="8">
        <v>2026</v>
      </c>
      <c r="C7" s="9">
        <v>424262919</v>
      </c>
      <c r="D7" s="9">
        <v>25077600</v>
      </c>
      <c r="E7" s="9">
        <v>647682</v>
      </c>
      <c r="F7" s="9">
        <v>1418084</v>
      </c>
      <c r="G7" s="9">
        <v>5502796</v>
      </c>
      <c r="H7" s="9">
        <v>30919128</v>
      </c>
      <c r="I7" s="9">
        <v>308452741</v>
      </c>
      <c r="J7" s="9">
        <f t="shared" ref="J7:J43" si="0">SUM(C7:G7)</f>
        <v>456909081</v>
      </c>
      <c r="K7" s="9">
        <f t="shared" ref="K7:K43" si="1">I7+H7</f>
        <v>339371869</v>
      </c>
      <c r="L7" s="9">
        <f t="shared" ref="L7:L43" si="2">K7+J7</f>
        <v>796280950</v>
      </c>
      <c r="M7" s="5"/>
      <c r="N7" s="5"/>
    </row>
    <row r="8" spans="1:14" x14ac:dyDescent="0.25">
      <c r="A8" s="8" t="s">
        <v>25</v>
      </c>
      <c r="B8" s="8">
        <v>2026</v>
      </c>
      <c r="C8" s="9">
        <v>72567300</v>
      </c>
      <c r="D8" s="9">
        <v>11534400</v>
      </c>
      <c r="E8" s="9">
        <v>129600</v>
      </c>
      <c r="F8" s="9">
        <v>642960</v>
      </c>
      <c r="G8" s="9">
        <v>1082057</v>
      </c>
      <c r="H8" s="9">
        <v>14332356</v>
      </c>
      <c r="I8" s="9">
        <v>105103944</v>
      </c>
      <c r="J8" s="9">
        <f t="shared" si="0"/>
        <v>85956317</v>
      </c>
      <c r="K8" s="9">
        <f t="shared" si="1"/>
        <v>119436300</v>
      </c>
      <c r="L8" s="9">
        <f t="shared" si="2"/>
        <v>205392617</v>
      </c>
      <c r="M8" s="5"/>
      <c r="N8" s="5"/>
    </row>
    <row r="9" spans="1:14" x14ac:dyDescent="0.25">
      <c r="A9" s="8" t="s">
        <v>26</v>
      </c>
      <c r="B9" s="8">
        <v>2026</v>
      </c>
      <c r="C9" s="9">
        <v>95210457</v>
      </c>
      <c r="D9" s="9"/>
      <c r="E9" s="9"/>
      <c r="F9" s="9"/>
      <c r="G9" s="9">
        <v>2124292</v>
      </c>
      <c r="H9" s="9">
        <v>9102708</v>
      </c>
      <c r="I9" s="9">
        <v>66753199</v>
      </c>
      <c r="J9" s="9">
        <f t="shared" si="0"/>
        <v>97334749</v>
      </c>
      <c r="K9" s="9">
        <f t="shared" si="1"/>
        <v>75855907</v>
      </c>
      <c r="L9" s="9">
        <f t="shared" si="2"/>
        <v>173190656</v>
      </c>
      <c r="M9" s="5"/>
      <c r="N9" s="5"/>
    </row>
    <row r="10" spans="1:14" x14ac:dyDescent="0.25">
      <c r="A10" s="8" t="s">
        <v>27</v>
      </c>
      <c r="B10" s="8">
        <v>2026</v>
      </c>
      <c r="C10" s="9">
        <v>73763636</v>
      </c>
      <c r="D10" s="9">
        <v>1296000</v>
      </c>
      <c r="E10" s="9">
        <v>162000</v>
      </c>
      <c r="F10" s="9">
        <v>71440</v>
      </c>
      <c r="G10" s="9">
        <v>3678664</v>
      </c>
      <c r="H10" s="9">
        <v>6034568</v>
      </c>
      <c r="I10" s="9">
        <v>35583146</v>
      </c>
      <c r="J10" s="9">
        <f t="shared" si="0"/>
        <v>78971740</v>
      </c>
      <c r="K10" s="9">
        <f t="shared" si="1"/>
        <v>41617714</v>
      </c>
      <c r="L10" s="9">
        <f t="shared" si="2"/>
        <v>120589454</v>
      </c>
      <c r="M10" s="5"/>
      <c r="N10" s="5"/>
    </row>
    <row r="11" spans="1:14" x14ac:dyDescent="0.25">
      <c r="A11" s="8" t="s">
        <v>28</v>
      </c>
      <c r="B11" s="8">
        <v>2026</v>
      </c>
      <c r="C11" s="9">
        <v>149988864</v>
      </c>
      <c r="D11" s="9"/>
      <c r="E11" s="9"/>
      <c r="F11" s="9"/>
      <c r="G11" s="9">
        <v>7109598</v>
      </c>
      <c r="H11" s="9">
        <v>7954204</v>
      </c>
      <c r="I11" s="9">
        <v>70800296</v>
      </c>
      <c r="J11" s="9">
        <f t="shared" si="0"/>
        <v>157098462</v>
      </c>
      <c r="K11" s="9">
        <f t="shared" si="1"/>
        <v>78754500</v>
      </c>
      <c r="L11" s="9">
        <f t="shared" si="2"/>
        <v>235852962</v>
      </c>
      <c r="M11" s="5"/>
      <c r="N11" s="5"/>
    </row>
    <row r="12" spans="1:14" x14ac:dyDescent="0.25">
      <c r="A12" s="8" t="s">
        <v>29</v>
      </c>
      <c r="B12" s="8">
        <v>2026</v>
      </c>
      <c r="C12" s="9">
        <v>213064751</v>
      </c>
      <c r="D12" s="9">
        <v>5572800</v>
      </c>
      <c r="E12" s="9">
        <v>578696</v>
      </c>
      <c r="F12" s="9">
        <v>330410</v>
      </c>
      <c r="G12" s="9">
        <v>9126145</v>
      </c>
      <c r="H12" s="9">
        <v>17028342</v>
      </c>
      <c r="I12" s="9">
        <v>131044205</v>
      </c>
      <c r="J12" s="9">
        <f t="shared" si="0"/>
        <v>228672802</v>
      </c>
      <c r="K12" s="9">
        <f t="shared" si="1"/>
        <v>148072547</v>
      </c>
      <c r="L12" s="9">
        <f t="shared" si="2"/>
        <v>376745349</v>
      </c>
      <c r="M12" s="5"/>
      <c r="N12" s="5"/>
    </row>
    <row r="13" spans="1:14" x14ac:dyDescent="0.25">
      <c r="A13" s="8" t="s">
        <v>30</v>
      </c>
      <c r="B13" s="8">
        <v>2026</v>
      </c>
      <c r="C13" s="9">
        <v>307870098</v>
      </c>
      <c r="D13" s="9">
        <v>17269200</v>
      </c>
      <c r="E13" s="9">
        <v>400894</v>
      </c>
      <c r="F13" s="9">
        <v>973370</v>
      </c>
      <c r="G13" s="9">
        <v>3359794</v>
      </c>
      <c r="H13" s="9">
        <v>29607991</v>
      </c>
      <c r="I13" s="9">
        <v>239854031</v>
      </c>
      <c r="J13" s="9">
        <f t="shared" si="0"/>
        <v>329873356</v>
      </c>
      <c r="K13" s="9">
        <f t="shared" si="1"/>
        <v>269462022</v>
      </c>
      <c r="L13" s="9">
        <f t="shared" si="2"/>
        <v>599335378</v>
      </c>
      <c r="M13" s="5"/>
      <c r="N13" s="5"/>
    </row>
    <row r="14" spans="1:14" x14ac:dyDescent="0.25">
      <c r="A14" s="8" t="s">
        <v>31</v>
      </c>
      <c r="B14" s="8">
        <v>2026</v>
      </c>
      <c r="C14" s="9">
        <v>294471596</v>
      </c>
      <c r="D14" s="9">
        <v>17722800</v>
      </c>
      <c r="E14" s="9">
        <v>421200</v>
      </c>
      <c r="F14" s="9">
        <v>991230</v>
      </c>
      <c r="G14" s="9">
        <v>4102781</v>
      </c>
      <c r="H14" s="9">
        <v>24724151</v>
      </c>
      <c r="I14" s="9">
        <v>293096466</v>
      </c>
      <c r="J14" s="9">
        <f t="shared" si="0"/>
        <v>317709607</v>
      </c>
      <c r="K14" s="9">
        <f t="shared" si="1"/>
        <v>317820617</v>
      </c>
      <c r="L14" s="9">
        <f t="shared" si="2"/>
        <v>635530224</v>
      </c>
      <c r="M14" s="5"/>
      <c r="N14" s="5"/>
    </row>
    <row r="15" spans="1:14" x14ac:dyDescent="0.25">
      <c r="A15" s="8" t="s">
        <v>32</v>
      </c>
      <c r="B15" s="8">
        <v>2026</v>
      </c>
      <c r="C15" s="9">
        <v>179528677</v>
      </c>
      <c r="D15" s="9"/>
      <c r="E15" s="9"/>
      <c r="F15" s="9"/>
      <c r="G15" s="9">
        <v>2313177</v>
      </c>
      <c r="H15" s="9">
        <v>11040458</v>
      </c>
      <c r="I15" s="9">
        <v>92736277</v>
      </c>
      <c r="J15" s="9">
        <f t="shared" si="0"/>
        <v>181841854</v>
      </c>
      <c r="K15" s="9">
        <f t="shared" si="1"/>
        <v>103776735</v>
      </c>
      <c r="L15" s="9">
        <f t="shared" si="2"/>
        <v>285618589</v>
      </c>
      <c r="M15" s="5"/>
      <c r="N15" s="5"/>
    </row>
    <row r="16" spans="1:14" x14ac:dyDescent="0.25">
      <c r="A16" s="8" t="s">
        <v>33</v>
      </c>
      <c r="B16" s="8">
        <v>2026</v>
      </c>
      <c r="C16" s="9">
        <v>102220671</v>
      </c>
      <c r="D16" s="9"/>
      <c r="E16" s="9"/>
      <c r="F16" s="9"/>
      <c r="G16" s="9">
        <v>1214772</v>
      </c>
      <c r="H16" s="9">
        <v>5741415</v>
      </c>
      <c r="I16" s="9">
        <v>42324820</v>
      </c>
      <c r="J16" s="9">
        <f t="shared" si="0"/>
        <v>103435443</v>
      </c>
      <c r="K16" s="9">
        <f t="shared" si="1"/>
        <v>48066235</v>
      </c>
      <c r="L16" s="9">
        <f t="shared" si="2"/>
        <v>151501678</v>
      </c>
      <c r="M16" s="5"/>
      <c r="N16" s="5"/>
    </row>
    <row r="17" spans="1:14" x14ac:dyDescent="0.25">
      <c r="A17" s="8" t="s">
        <v>34</v>
      </c>
      <c r="B17" s="8">
        <v>2026</v>
      </c>
      <c r="C17" s="9">
        <v>168829523</v>
      </c>
      <c r="D17" s="9">
        <v>15830640</v>
      </c>
      <c r="E17" s="9">
        <v>328893</v>
      </c>
      <c r="F17" s="9">
        <v>891214</v>
      </c>
      <c r="G17" s="9">
        <v>3025658</v>
      </c>
      <c r="H17" s="9">
        <v>11907047</v>
      </c>
      <c r="I17" s="9">
        <v>118939634</v>
      </c>
      <c r="J17" s="9">
        <f t="shared" si="0"/>
        <v>188905928</v>
      </c>
      <c r="K17" s="9">
        <f t="shared" si="1"/>
        <v>130846681</v>
      </c>
      <c r="L17" s="9">
        <f t="shared" si="2"/>
        <v>319752609</v>
      </c>
      <c r="M17" s="5"/>
      <c r="N17" s="5"/>
    </row>
    <row r="18" spans="1:14" x14ac:dyDescent="0.25">
      <c r="A18" s="8" t="s">
        <v>35</v>
      </c>
      <c r="B18" s="8">
        <v>2026</v>
      </c>
      <c r="C18" s="9">
        <v>276371183</v>
      </c>
      <c r="D18" s="9">
        <v>25336800</v>
      </c>
      <c r="E18" s="9">
        <v>486000</v>
      </c>
      <c r="F18" s="9">
        <v>1410940</v>
      </c>
      <c r="G18" s="9">
        <v>6949433</v>
      </c>
      <c r="H18" s="9">
        <v>20583059</v>
      </c>
      <c r="I18" s="9">
        <v>247218021</v>
      </c>
      <c r="J18" s="9">
        <f t="shared" si="0"/>
        <v>310554356</v>
      </c>
      <c r="K18" s="9">
        <f t="shared" si="1"/>
        <v>267801080</v>
      </c>
      <c r="L18" s="9">
        <f t="shared" si="2"/>
        <v>578355436</v>
      </c>
      <c r="M18" s="5"/>
      <c r="N18" s="5"/>
    </row>
    <row r="19" spans="1:14" x14ac:dyDescent="0.25">
      <c r="A19" s="8" t="s">
        <v>36</v>
      </c>
      <c r="B19" s="8">
        <v>2026</v>
      </c>
      <c r="C19" s="9">
        <v>139163985</v>
      </c>
      <c r="D19" s="9">
        <v>30488400</v>
      </c>
      <c r="E19" s="9">
        <v>960769</v>
      </c>
      <c r="F19" s="9">
        <v>1735992</v>
      </c>
      <c r="G19" s="9">
        <v>6657523</v>
      </c>
      <c r="H19" s="9">
        <v>8596370</v>
      </c>
      <c r="I19" s="9">
        <v>70481494</v>
      </c>
      <c r="J19" s="9">
        <f t="shared" si="0"/>
        <v>179006669</v>
      </c>
      <c r="K19" s="9">
        <f t="shared" si="1"/>
        <v>79077864</v>
      </c>
      <c r="L19" s="9">
        <f t="shared" si="2"/>
        <v>258084533</v>
      </c>
      <c r="M19" s="5"/>
      <c r="N19" s="5"/>
    </row>
    <row r="20" spans="1:14" x14ac:dyDescent="0.25">
      <c r="A20" s="8" t="s">
        <v>37</v>
      </c>
      <c r="B20" s="8">
        <v>2026</v>
      </c>
      <c r="C20" s="9">
        <v>275467188</v>
      </c>
      <c r="D20" s="9"/>
      <c r="E20" s="9"/>
      <c r="F20" s="9"/>
      <c r="G20" s="9">
        <v>2639481</v>
      </c>
      <c r="H20" s="9">
        <v>18055812</v>
      </c>
      <c r="I20" s="9">
        <v>192188680</v>
      </c>
      <c r="J20" s="9">
        <f t="shared" si="0"/>
        <v>278106669</v>
      </c>
      <c r="K20" s="9">
        <f t="shared" si="1"/>
        <v>210244492</v>
      </c>
      <c r="L20" s="9">
        <f t="shared" si="2"/>
        <v>488351161</v>
      </c>
      <c r="M20" s="5"/>
      <c r="N20" s="5"/>
    </row>
    <row r="21" spans="1:14" x14ac:dyDescent="0.25">
      <c r="A21" s="8" t="s">
        <v>38</v>
      </c>
      <c r="B21" s="8">
        <v>2026</v>
      </c>
      <c r="C21" s="9">
        <v>171835765</v>
      </c>
      <c r="D21" s="9"/>
      <c r="E21" s="9"/>
      <c r="F21" s="9"/>
      <c r="G21" s="9">
        <v>2040249</v>
      </c>
      <c r="H21" s="9">
        <v>31662309</v>
      </c>
      <c r="I21" s="9">
        <v>275173477</v>
      </c>
      <c r="J21" s="9">
        <f t="shared" si="0"/>
        <v>173876014</v>
      </c>
      <c r="K21" s="9">
        <f t="shared" si="1"/>
        <v>306835786</v>
      </c>
      <c r="L21" s="9">
        <f t="shared" si="2"/>
        <v>480711800</v>
      </c>
      <c r="M21" s="5"/>
      <c r="N21" s="5"/>
    </row>
    <row r="22" spans="1:14" x14ac:dyDescent="0.25">
      <c r="A22" s="8" t="s">
        <v>39</v>
      </c>
      <c r="B22" s="8">
        <v>2026</v>
      </c>
      <c r="C22" s="9">
        <v>283184150</v>
      </c>
      <c r="D22" s="9">
        <v>30974400</v>
      </c>
      <c r="E22" s="9">
        <v>1036800</v>
      </c>
      <c r="F22" s="9">
        <v>1759210</v>
      </c>
      <c r="G22" s="9">
        <v>1856433</v>
      </c>
      <c r="H22" s="9">
        <v>48737755</v>
      </c>
      <c r="I22" s="9">
        <v>243805796</v>
      </c>
      <c r="J22" s="9">
        <f t="shared" si="0"/>
        <v>318810993</v>
      </c>
      <c r="K22" s="9">
        <f t="shared" si="1"/>
        <v>292543551</v>
      </c>
      <c r="L22" s="9">
        <f t="shared" si="2"/>
        <v>611354544</v>
      </c>
      <c r="M22" s="5"/>
      <c r="N22" s="5"/>
    </row>
    <row r="23" spans="1:14" x14ac:dyDescent="0.25">
      <c r="A23" s="8" t="s">
        <v>40</v>
      </c>
      <c r="B23" s="8">
        <v>2026</v>
      </c>
      <c r="C23" s="9">
        <v>340451478</v>
      </c>
      <c r="D23" s="9">
        <v>46332000</v>
      </c>
      <c r="E23" s="9">
        <v>1490400</v>
      </c>
      <c r="F23" s="9">
        <v>2602202</v>
      </c>
      <c r="G23" s="9">
        <v>2697512</v>
      </c>
      <c r="H23" s="9">
        <v>44820643</v>
      </c>
      <c r="I23" s="9">
        <v>397324759</v>
      </c>
      <c r="J23" s="9">
        <f t="shared" si="0"/>
        <v>393573592</v>
      </c>
      <c r="K23" s="9">
        <f t="shared" si="1"/>
        <v>442145402</v>
      </c>
      <c r="L23" s="9">
        <f t="shared" si="2"/>
        <v>835718994</v>
      </c>
      <c r="M23" s="5"/>
      <c r="N23" s="5"/>
    </row>
    <row r="24" spans="1:14" x14ac:dyDescent="0.25">
      <c r="A24" s="8" t="s">
        <v>41</v>
      </c>
      <c r="B24" s="8">
        <v>2026</v>
      </c>
      <c r="C24" s="9">
        <v>103018387</v>
      </c>
      <c r="D24" s="9"/>
      <c r="E24" s="9"/>
      <c r="F24" s="9"/>
      <c r="G24" s="9">
        <v>1989737</v>
      </c>
      <c r="H24" s="9">
        <v>5177924</v>
      </c>
      <c r="I24" s="9">
        <v>57483949</v>
      </c>
      <c r="J24" s="9">
        <f t="shared" si="0"/>
        <v>105008124</v>
      </c>
      <c r="K24" s="9">
        <f t="shared" si="1"/>
        <v>62661873</v>
      </c>
      <c r="L24" s="9">
        <f t="shared" si="2"/>
        <v>167669997</v>
      </c>
      <c r="M24" s="5"/>
      <c r="N24" s="5"/>
    </row>
    <row r="25" spans="1:14" x14ac:dyDescent="0.25">
      <c r="A25" s="8" t="s">
        <v>42</v>
      </c>
      <c r="B25" s="8">
        <v>2026</v>
      </c>
      <c r="C25" s="9">
        <v>246280733</v>
      </c>
      <c r="D25" s="9">
        <v>15681600</v>
      </c>
      <c r="E25" s="9">
        <v>1667114</v>
      </c>
      <c r="F25" s="9">
        <v>948366</v>
      </c>
      <c r="G25" s="9">
        <v>9986536</v>
      </c>
      <c r="H25" s="9">
        <v>12922639</v>
      </c>
      <c r="I25" s="9">
        <v>165220398</v>
      </c>
      <c r="J25" s="9">
        <f t="shared" si="0"/>
        <v>274564349</v>
      </c>
      <c r="K25" s="9">
        <f t="shared" si="1"/>
        <v>178143037</v>
      </c>
      <c r="L25" s="9">
        <f t="shared" si="2"/>
        <v>452707386</v>
      </c>
      <c r="M25" s="5"/>
      <c r="N25" s="5"/>
    </row>
    <row r="26" spans="1:14" x14ac:dyDescent="0.25">
      <c r="A26" s="8" t="s">
        <v>43</v>
      </c>
      <c r="B26" s="8">
        <v>2026</v>
      </c>
      <c r="C26" s="9">
        <v>91933131</v>
      </c>
      <c r="D26" s="9">
        <v>20638800</v>
      </c>
      <c r="E26" s="9">
        <v>922284</v>
      </c>
      <c r="F26" s="9">
        <v>1178760</v>
      </c>
      <c r="G26" s="9">
        <v>1039864</v>
      </c>
      <c r="H26" s="9">
        <v>4953107</v>
      </c>
      <c r="I26" s="9">
        <v>86771101</v>
      </c>
      <c r="J26" s="9">
        <f t="shared" si="0"/>
        <v>115712839</v>
      </c>
      <c r="K26" s="9">
        <f t="shared" si="1"/>
        <v>91724208</v>
      </c>
      <c r="L26" s="9">
        <f t="shared" si="2"/>
        <v>207437047</v>
      </c>
      <c r="M26" s="5"/>
      <c r="N26" s="5"/>
    </row>
    <row r="27" spans="1:14" x14ac:dyDescent="0.25">
      <c r="A27" s="8" t="s">
        <v>44</v>
      </c>
      <c r="B27" s="8">
        <v>2026</v>
      </c>
      <c r="C27" s="9">
        <v>311803841</v>
      </c>
      <c r="D27" s="9">
        <v>34473600</v>
      </c>
      <c r="E27" s="9">
        <v>1569375</v>
      </c>
      <c r="F27" s="9">
        <v>1962814</v>
      </c>
      <c r="G27" s="9">
        <v>4800301</v>
      </c>
      <c r="H27" s="9">
        <v>38943902</v>
      </c>
      <c r="I27" s="9">
        <v>280707922</v>
      </c>
      <c r="J27" s="9">
        <f t="shared" si="0"/>
        <v>354609931</v>
      </c>
      <c r="K27" s="9">
        <f t="shared" si="1"/>
        <v>319651824</v>
      </c>
      <c r="L27" s="9">
        <f t="shared" si="2"/>
        <v>674261755</v>
      </c>
      <c r="M27" s="5"/>
      <c r="N27" s="5"/>
    </row>
    <row r="28" spans="1:14" x14ac:dyDescent="0.25">
      <c r="A28" s="8" t="s">
        <v>45</v>
      </c>
      <c r="B28" s="8">
        <v>2026</v>
      </c>
      <c r="C28" s="9">
        <v>318688882</v>
      </c>
      <c r="D28" s="9"/>
      <c r="E28" s="9"/>
      <c r="F28" s="9"/>
      <c r="G28" s="9">
        <v>6382457</v>
      </c>
      <c r="H28" s="9">
        <v>33154481</v>
      </c>
      <c r="I28" s="9">
        <v>312204702</v>
      </c>
      <c r="J28" s="9">
        <f t="shared" si="0"/>
        <v>325071339</v>
      </c>
      <c r="K28" s="9">
        <f t="shared" si="1"/>
        <v>345359183</v>
      </c>
      <c r="L28" s="9">
        <f t="shared" si="2"/>
        <v>670430522</v>
      </c>
      <c r="M28" s="5"/>
      <c r="N28" s="5"/>
    </row>
    <row r="29" spans="1:14" x14ac:dyDescent="0.25">
      <c r="A29" s="8" t="s">
        <v>46</v>
      </c>
      <c r="B29" s="8">
        <v>2026</v>
      </c>
      <c r="C29" s="9">
        <v>295694104</v>
      </c>
      <c r="D29" s="9"/>
      <c r="E29" s="9"/>
      <c r="F29" s="9"/>
      <c r="G29" s="9">
        <v>1071814</v>
      </c>
      <c r="H29" s="9">
        <v>37009084</v>
      </c>
      <c r="I29" s="9">
        <v>306444447</v>
      </c>
      <c r="J29" s="9">
        <f t="shared" si="0"/>
        <v>296765918</v>
      </c>
      <c r="K29" s="9">
        <f t="shared" si="1"/>
        <v>343453531</v>
      </c>
      <c r="L29" s="9">
        <f t="shared" si="2"/>
        <v>640219449</v>
      </c>
      <c r="M29" s="5"/>
      <c r="N29" s="5"/>
    </row>
    <row r="30" spans="1:14" x14ac:dyDescent="0.25">
      <c r="A30" s="8" t="s">
        <v>47</v>
      </c>
      <c r="B30" s="8">
        <v>2026</v>
      </c>
      <c r="C30" s="9">
        <v>103065400</v>
      </c>
      <c r="D30" s="9"/>
      <c r="E30" s="9"/>
      <c r="F30" s="9"/>
      <c r="G30" s="9">
        <v>4354837</v>
      </c>
      <c r="H30" s="9">
        <v>4537675</v>
      </c>
      <c r="I30" s="9">
        <v>60286253</v>
      </c>
      <c r="J30" s="9">
        <f t="shared" si="0"/>
        <v>107420237</v>
      </c>
      <c r="K30" s="9">
        <f t="shared" si="1"/>
        <v>64823928</v>
      </c>
      <c r="L30" s="9">
        <f t="shared" si="2"/>
        <v>172244165</v>
      </c>
      <c r="M30" s="5"/>
      <c r="N30" s="5"/>
    </row>
    <row r="31" spans="1:14" x14ac:dyDescent="0.25">
      <c r="A31" s="8" t="s">
        <v>48</v>
      </c>
      <c r="B31" s="8">
        <v>2026</v>
      </c>
      <c r="C31" s="9">
        <v>156950163</v>
      </c>
      <c r="D31" s="9"/>
      <c r="E31" s="9"/>
      <c r="F31" s="9"/>
      <c r="G31" s="9">
        <v>5149738</v>
      </c>
      <c r="H31" s="9">
        <v>8442549</v>
      </c>
      <c r="I31" s="9">
        <v>94792272</v>
      </c>
      <c r="J31" s="9">
        <f t="shared" si="0"/>
        <v>162099901</v>
      </c>
      <c r="K31" s="9">
        <f t="shared" si="1"/>
        <v>103234821</v>
      </c>
      <c r="L31" s="9">
        <f t="shared" si="2"/>
        <v>265334722</v>
      </c>
      <c r="M31" s="5"/>
      <c r="N31" s="5"/>
    </row>
    <row r="32" spans="1:14" x14ac:dyDescent="0.25">
      <c r="A32" s="8" t="s">
        <v>49</v>
      </c>
      <c r="B32" s="8">
        <v>2026</v>
      </c>
      <c r="C32" s="9">
        <v>172450628</v>
      </c>
      <c r="D32" s="9"/>
      <c r="E32" s="9"/>
      <c r="F32" s="9"/>
      <c r="G32" s="9">
        <v>3922595</v>
      </c>
      <c r="H32" s="9">
        <v>15118523</v>
      </c>
      <c r="I32" s="9">
        <v>174594297</v>
      </c>
      <c r="J32" s="9">
        <f t="shared" si="0"/>
        <v>176373223</v>
      </c>
      <c r="K32" s="9">
        <f t="shared" si="1"/>
        <v>189712820</v>
      </c>
      <c r="L32" s="9">
        <f t="shared" si="2"/>
        <v>366086043</v>
      </c>
      <c r="M32" s="5"/>
      <c r="N32" s="5"/>
    </row>
    <row r="33" spans="1:14" x14ac:dyDescent="0.25">
      <c r="A33" s="8" t="s">
        <v>50</v>
      </c>
      <c r="B33" s="8">
        <v>2026</v>
      </c>
      <c r="C33" s="9">
        <v>172547559</v>
      </c>
      <c r="D33" s="9"/>
      <c r="E33" s="9"/>
      <c r="F33" s="9"/>
      <c r="G33" s="9">
        <v>2611922</v>
      </c>
      <c r="H33" s="9">
        <v>62234370</v>
      </c>
      <c r="I33" s="9">
        <v>274021443</v>
      </c>
      <c r="J33" s="9">
        <f t="shared" si="0"/>
        <v>175159481</v>
      </c>
      <c r="K33" s="9">
        <f t="shared" si="1"/>
        <v>336255813</v>
      </c>
      <c r="L33" s="9">
        <f t="shared" si="2"/>
        <v>511415294</v>
      </c>
      <c r="M33" s="5"/>
      <c r="N33" s="5"/>
    </row>
    <row r="34" spans="1:14" x14ac:dyDescent="0.25">
      <c r="A34" s="8" t="s">
        <v>51</v>
      </c>
      <c r="B34" s="8">
        <v>2026</v>
      </c>
      <c r="C34" s="9">
        <v>311239464</v>
      </c>
      <c r="D34" s="9">
        <v>28155600</v>
      </c>
      <c r="E34" s="9">
        <v>745200</v>
      </c>
      <c r="F34" s="9">
        <v>1593112</v>
      </c>
      <c r="G34" s="9">
        <v>3438900</v>
      </c>
      <c r="H34" s="9">
        <v>13077946</v>
      </c>
      <c r="I34" s="9">
        <v>85451737</v>
      </c>
      <c r="J34" s="9">
        <f t="shared" si="0"/>
        <v>345172276</v>
      </c>
      <c r="K34" s="9">
        <f t="shared" si="1"/>
        <v>98529683</v>
      </c>
      <c r="L34" s="9">
        <f t="shared" si="2"/>
        <v>443701959</v>
      </c>
      <c r="M34" s="5"/>
      <c r="N34" s="5"/>
    </row>
    <row r="35" spans="1:14" x14ac:dyDescent="0.25">
      <c r="A35" s="8" t="s">
        <v>52</v>
      </c>
      <c r="B35" s="8">
        <v>2026</v>
      </c>
      <c r="C35" s="9">
        <v>229283077</v>
      </c>
      <c r="D35" s="9">
        <v>16362000</v>
      </c>
      <c r="E35" s="9">
        <v>620819</v>
      </c>
      <c r="F35" s="9">
        <v>919790</v>
      </c>
      <c r="G35" s="9">
        <v>4300644</v>
      </c>
      <c r="H35" s="9">
        <v>52621495</v>
      </c>
      <c r="I35" s="9">
        <v>261546331</v>
      </c>
      <c r="J35" s="9">
        <f t="shared" si="0"/>
        <v>251486330</v>
      </c>
      <c r="K35" s="9">
        <f t="shared" si="1"/>
        <v>314167826</v>
      </c>
      <c r="L35" s="9">
        <f t="shared" si="2"/>
        <v>565654156</v>
      </c>
      <c r="M35" s="5"/>
      <c r="N35" s="5"/>
    </row>
    <row r="36" spans="1:14" x14ac:dyDescent="0.25">
      <c r="A36" s="8" t="s">
        <v>53</v>
      </c>
      <c r="B36" s="8">
        <v>2026</v>
      </c>
      <c r="C36" s="9">
        <v>115766618</v>
      </c>
      <c r="D36" s="9">
        <v>9363600</v>
      </c>
      <c r="E36" s="9">
        <v>427074</v>
      </c>
      <c r="F36" s="9">
        <v>535800</v>
      </c>
      <c r="G36" s="9">
        <v>4696180</v>
      </c>
      <c r="H36" s="9">
        <v>10165500</v>
      </c>
      <c r="I36" s="9">
        <v>71158506</v>
      </c>
      <c r="J36" s="9">
        <f t="shared" si="0"/>
        <v>130789272</v>
      </c>
      <c r="K36" s="9">
        <f t="shared" si="1"/>
        <v>81324006</v>
      </c>
      <c r="L36" s="9">
        <f t="shared" si="2"/>
        <v>212113278</v>
      </c>
      <c r="M36" s="5"/>
      <c r="N36" s="5"/>
    </row>
    <row r="37" spans="1:14" x14ac:dyDescent="0.25">
      <c r="A37" s="8" t="s">
        <v>54</v>
      </c>
      <c r="B37" s="8">
        <v>2026</v>
      </c>
      <c r="C37" s="9">
        <v>285680433</v>
      </c>
      <c r="D37" s="9">
        <v>36936000</v>
      </c>
      <c r="E37" s="9">
        <v>1267679</v>
      </c>
      <c r="F37" s="9">
        <v>2109266</v>
      </c>
      <c r="G37" s="9">
        <v>1907594</v>
      </c>
      <c r="H37" s="9">
        <v>37682817</v>
      </c>
      <c r="I37" s="9">
        <v>80075986</v>
      </c>
      <c r="J37" s="9">
        <f t="shared" si="0"/>
        <v>327900972</v>
      </c>
      <c r="K37" s="9">
        <f t="shared" si="1"/>
        <v>117758803</v>
      </c>
      <c r="L37" s="9">
        <f t="shared" si="2"/>
        <v>445659775</v>
      </c>
      <c r="M37" s="5"/>
      <c r="N37" s="5"/>
    </row>
    <row r="38" spans="1:14" x14ac:dyDescent="0.25">
      <c r="A38" s="8" t="s">
        <v>55</v>
      </c>
      <c r="B38" s="8">
        <v>2026</v>
      </c>
      <c r="C38" s="9">
        <v>228943368</v>
      </c>
      <c r="D38" s="9"/>
      <c r="E38" s="9"/>
      <c r="F38" s="9"/>
      <c r="G38" s="9">
        <v>1651017</v>
      </c>
      <c r="H38" s="9">
        <v>34820791</v>
      </c>
      <c r="I38" s="9">
        <v>296980806</v>
      </c>
      <c r="J38" s="9">
        <f t="shared" si="0"/>
        <v>230594385</v>
      </c>
      <c r="K38" s="9">
        <f t="shared" si="1"/>
        <v>331801597</v>
      </c>
      <c r="L38" s="9">
        <f t="shared" si="2"/>
        <v>562395982</v>
      </c>
      <c r="M38" s="5"/>
      <c r="N38" s="5"/>
    </row>
    <row r="39" spans="1:14" x14ac:dyDescent="0.25">
      <c r="A39" s="8" t="s">
        <v>56</v>
      </c>
      <c r="B39" s="8">
        <v>2026</v>
      </c>
      <c r="C39" s="9">
        <v>145166576</v>
      </c>
      <c r="D39" s="9"/>
      <c r="E39" s="9"/>
      <c r="F39" s="9"/>
      <c r="G39" s="9">
        <v>1167446</v>
      </c>
      <c r="H39" s="9">
        <v>19931724</v>
      </c>
      <c r="I39" s="9">
        <v>145986648</v>
      </c>
      <c r="J39" s="9">
        <f t="shared" si="0"/>
        <v>146334022</v>
      </c>
      <c r="K39" s="9">
        <f t="shared" si="1"/>
        <v>165918372</v>
      </c>
      <c r="L39" s="9">
        <f t="shared" si="2"/>
        <v>312252394</v>
      </c>
      <c r="M39" s="5"/>
      <c r="N39" s="5"/>
    </row>
    <row r="40" spans="1:14" x14ac:dyDescent="0.25">
      <c r="A40" s="8" t="s">
        <v>57</v>
      </c>
      <c r="B40" s="8">
        <v>2026</v>
      </c>
      <c r="C40" s="9">
        <v>159501038</v>
      </c>
      <c r="D40" s="9">
        <v>25518240</v>
      </c>
      <c r="E40" s="9">
        <v>525820</v>
      </c>
      <c r="F40" s="9">
        <v>1437730</v>
      </c>
      <c r="G40" s="9">
        <v>1244069</v>
      </c>
      <c r="H40" s="9">
        <v>10350185</v>
      </c>
      <c r="I40" s="9">
        <v>109155281</v>
      </c>
      <c r="J40" s="9">
        <f t="shared" si="0"/>
        <v>188226897</v>
      </c>
      <c r="K40" s="9">
        <f t="shared" si="1"/>
        <v>119505466</v>
      </c>
      <c r="L40" s="9">
        <f t="shared" si="2"/>
        <v>307732363</v>
      </c>
      <c r="M40" s="5"/>
      <c r="N40" s="5"/>
    </row>
    <row r="41" spans="1:14" x14ac:dyDescent="0.25">
      <c r="A41" s="8" t="s">
        <v>58</v>
      </c>
      <c r="B41" s="8">
        <v>2026</v>
      </c>
      <c r="C41" s="9">
        <v>299201430</v>
      </c>
      <c r="D41" s="9">
        <v>15130800</v>
      </c>
      <c r="E41" s="9">
        <v>1213903</v>
      </c>
      <c r="F41" s="9">
        <v>893000</v>
      </c>
      <c r="G41" s="9">
        <v>5178029</v>
      </c>
      <c r="H41" s="9">
        <v>17033014</v>
      </c>
      <c r="I41" s="9">
        <v>267472145</v>
      </c>
      <c r="J41" s="9">
        <f t="shared" si="0"/>
        <v>321617162</v>
      </c>
      <c r="K41" s="9">
        <f t="shared" si="1"/>
        <v>284505159</v>
      </c>
      <c r="L41" s="9">
        <f t="shared" si="2"/>
        <v>606122321</v>
      </c>
      <c r="M41" s="5"/>
      <c r="N41" s="5"/>
    </row>
    <row r="42" spans="1:14" x14ac:dyDescent="0.25">
      <c r="A42" s="8" t="s">
        <v>59</v>
      </c>
      <c r="B42" s="8">
        <v>2026</v>
      </c>
      <c r="C42" s="9">
        <v>160828105</v>
      </c>
      <c r="D42" s="9">
        <v>9946800</v>
      </c>
      <c r="E42" s="9">
        <v>521056</v>
      </c>
      <c r="F42" s="9">
        <v>573306</v>
      </c>
      <c r="G42" s="9">
        <v>5904487</v>
      </c>
      <c r="H42" s="9">
        <v>12565772</v>
      </c>
      <c r="I42" s="9">
        <v>130228234</v>
      </c>
      <c r="J42" s="9">
        <f t="shared" si="0"/>
        <v>177773754</v>
      </c>
      <c r="K42" s="9">
        <f t="shared" si="1"/>
        <v>142794006</v>
      </c>
      <c r="L42" s="9">
        <f t="shared" si="2"/>
        <v>320567760</v>
      </c>
      <c r="M42" s="5"/>
      <c r="N42" s="5"/>
    </row>
    <row r="43" spans="1:14" x14ac:dyDescent="0.25">
      <c r="A43" s="8" t="s">
        <v>60</v>
      </c>
      <c r="B43" s="8">
        <v>2026</v>
      </c>
      <c r="C43" s="9">
        <v>7751852852</v>
      </c>
      <c r="D43" s="9">
        <v>439642080</v>
      </c>
      <c r="E43" s="9">
        <v>16123258</v>
      </c>
      <c r="F43" s="9">
        <v>24978996</v>
      </c>
      <c r="G43" s="9">
        <v>142289087</v>
      </c>
      <c r="H43" s="9">
        <v>791334042</v>
      </c>
      <c r="I43" s="9">
        <v>6363393341</v>
      </c>
      <c r="J43" s="9">
        <f t="shared" si="0"/>
        <v>8374886273</v>
      </c>
      <c r="K43" s="9">
        <f t="shared" si="1"/>
        <v>7154727383</v>
      </c>
      <c r="L43" s="9">
        <f t="shared" si="2"/>
        <v>15529613656</v>
      </c>
      <c r="M43" s="5"/>
      <c r="N43" s="5"/>
    </row>
    <row r="44" spans="1:14" x14ac:dyDescent="0.25">
      <c r="L44" s="5"/>
    </row>
    <row r="45" spans="1:14" x14ac:dyDescent="0.25">
      <c r="A45" t="s">
        <v>10</v>
      </c>
    </row>
    <row r="46" spans="1:14" x14ac:dyDescent="0.25">
      <c r="A46" t="s">
        <v>11</v>
      </c>
    </row>
    <row r="47" spans="1:14" x14ac:dyDescent="0.25">
      <c r="A47" t="s">
        <v>12</v>
      </c>
    </row>
    <row r="48" spans="1:14" x14ac:dyDescent="0.25">
      <c r="A48" t="s">
        <v>13</v>
      </c>
    </row>
    <row r="49" spans="1:1" x14ac:dyDescent="0.25">
      <c r="A49" t="s">
        <v>14</v>
      </c>
    </row>
  </sheetData>
  <sortState xmlns:xlrd2="http://schemas.microsoft.com/office/spreadsheetml/2017/richdata2" ref="M6:N42">
    <sortCondition ref="M6:M42"/>
  </sortState>
  <mergeCells count="3">
    <mergeCell ref="C4:G4"/>
    <mergeCell ref="H4:I4"/>
    <mergeCell ref="J4:L4"/>
  </mergeCells>
  <pageMargins left="0.7" right="0.7" top="0.75" bottom="0.75" header="0.3" footer="0.3"/>
  <ignoredErrors>
    <ignoredError sqref="J7:J43"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Totals</vt:lpstr>
      <vt:lpstr>By uni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Andrew Norton</dc:creator>
  <cp:lastModifiedBy>Andrew Norton</cp:lastModifiedBy>
  <dcterms:created xsi:type="dcterms:W3CDTF">2026-02-09T02:50:39Z</dcterms:created>
  <dcterms:modified xsi:type="dcterms:W3CDTF">2026-02-09T22:20:23Z</dcterms:modified>
</cp:coreProperties>
</file>